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20" windowHeight="7760" tabRatio="703" firstSheet="3" activeTab="11"/>
  </bookViews>
  <sheets>
    <sheet name="January 2016" sheetId="1" r:id="rId1"/>
    <sheet name="February 2016" sheetId="2" r:id="rId2"/>
    <sheet name="March 2016" sheetId="3" r:id="rId3"/>
    <sheet name="April 2016" sheetId="4" r:id="rId4"/>
    <sheet name="May 2016" sheetId="5" r:id="rId5"/>
    <sheet name="June 2016" sheetId="6" r:id="rId6"/>
    <sheet name="July 2016" sheetId="7" r:id="rId7"/>
    <sheet name="August 2016" sheetId="8" r:id="rId8"/>
    <sheet name="September 2016" sheetId="9" r:id="rId9"/>
    <sheet name="October 2016" sheetId="10" r:id="rId10"/>
    <sheet name="November 2016" sheetId="11" r:id="rId11"/>
    <sheet name="December 2016" sheetId="12" r:id="rId12"/>
  </sheets>
  <definedNames>
    <definedName name="_xlnm.Print_Area" localSheetId="3">'April 2016'!$A$1:$AF$43</definedName>
    <definedName name="_xlnm.Print_Area" localSheetId="11">'December 2016'!$A$1:$AI$62</definedName>
    <definedName name="_xlnm.Print_Area" localSheetId="1">'February 2016'!$A$1:$AF$62</definedName>
    <definedName name="_xlnm.Print_Area" localSheetId="0">'January 2016'!$A$1:$AH$62</definedName>
    <definedName name="_xlnm.Print_Area" localSheetId="2">'March 2016'!$A$1:$AH$62</definedName>
    <definedName name="_xlnm.Print_Area" localSheetId="4">'May 2016'!$A$1:$AG$43</definedName>
    <definedName name="_xlnm.Print_Area" localSheetId="10">'November 2016'!$A$1:$AF$62</definedName>
    <definedName name="_xlnm.Print_Area" localSheetId="9">'October 2016'!$A$1:$AI$63</definedName>
    <definedName name="_xlnm.Print_Area" localSheetId="8">'September 2016'!$A$1:$AF$38</definedName>
  </definedNames>
  <calcPr fullCalcOnLoad="1"/>
</workbook>
</file>

<file path=xl/sharedStrings.xml><?xml version="1.0" encoding="utf-8"?>
<sst xmlns="http://schemas.openxmlformats.org/spreadsheetml/2006/main" count="457" uniqueCount="33">
  <si>
    <t>City of Wilmington</t>
  </si>
  <si>
    <t xml:space="preserve">    * Brandywine Filter Plt.</t>
  </si>
  <si>
    <t xml:space="preserve">   * Porter Filter Plant</t>
  </si>
  <si>
    <t>Artesian Water Co.</t>
  </si>
  <si>
    <t xml:space="preserve">    * Wells</t>
  </si>
  <si>
    <t xml:space="preserve">    * CWA (PA) Intercon.</t>
  </si>
  <si>
    <t xml:space="preserve">    * New Castle Intercon.</t>
  </si>
  <si>
    <t xml:space="preserve">    * Wilmington Intercon.</t>
  </si>
  <si>
    <t xml:space="preserve">    * White Clay Cr./Stanton</t>
  </si>
  <si>
    <t xml:space="preserve">        - Hoopes Release</t>
  </si>
  <si>
    <t xml:space="preserve">    * Artesian Intercon.</t>
  </si>
  <si>
    <t>City of Newark</t>
  </si>
  <si>
    <t xml:space="preserve">    * White Clay Cr. WTP</t>
  </si>
  <si>
    <t xml:space="preserve">    * United Intercon.</t>
  </si>
  <si>
    <t>New Castle Brd. of W &amp; L</t>
  </si>
  <si>
    <t>Subtotal</t>
  </si>
  <si>
    <t>- Del. Interconnections</t>
  </si>
  <si>
    <t xml:space="preserve">    * Christina River WTP                    </t>
  </si>
  <si>
    <t xml:space="preserve">    * Wells (North)</t>
  </si>
  <si>
    <t>Water Purveyor</t>
  </si>
  <si>
    <t xml:space="preserve"> </t>
  </si>
  <si>
    <t>Water Production in Northern New Castle County</t>
  </si>
  <si>
    <t xml:space="preserve">            .newport bridge</t>
  </si>
  <si>
    <t xml:space="preserve"> Raw Chlorides(Stanton Plt)</t>
  </si>
  <si>
    <t xml:space="preserve">            .churchman's</t>
  </si>
  <si>
    <t xml:space="preserve">            .tcs</t>
  </si>
  <si>
    <t>ASR</t>
  </si>
  <si>
    <t>AVG</t>
  </si>
  <si>
    <t>*Newark Resevoir</t>
  </si>
  <si>
    <t xml:space="preserve">    * Newark Reservoir</t>
  </si>
  <si>
    <t>Mean</t>
  </si>
  <si>
    <t>Water demand data provided by the public water purveyors and compiled by the University of Delaware - Water Resources Agency.</t>
  </si>
  <si>
    <t>SUEZ Delaware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</si>
</sst>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_)"/>
    <numFmt numFmtId="173" formatCode="0_)"/>
    <numFmt numFmtId="174" formatCode="0.0"/>
    <numFmt numFmtId="175" formatCode="0.00_)"/>
    <numFmt numFmtId="176" formatCode="0.000"/>
    <numFmt numFmtId="177" formatCode="_(* #,##0_);_(* \(#,##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"/>
    <numFmt numFmtId="183" formatCode="#,##0.0_);\(#,##0.0\)"/>
    <numFmt numFmtId="184" formatCode="_(* #,##0.0_);_(* \(#,##0.0\);_(* &quot;-&quot;??_);_(@_)"/>
    <numFmt numFmtId="185" formatCode="0.000_)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sz val="18"/>
      <name val="Arial"/>
      <family val="2"/>
    </font>
    <font>
      <b/>
      <sz val="16"/>
      <color indexed="23"/>
      <name val="Arial"/>
      <family val="2"/>
    </font>
    <font>
      <sz val="16"/>
      <name val="Times New Roman"/>
      <family val="1"/>
    </font>
    <font>
      <u val="single"/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17" fontId="2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/>
    </xf>
    <xf numFmtId="172" fontId="3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72" fontId="3" fillId="0" borderId="0" xfId="0" applyNumberFormat="1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172" fontId="3" fillId="0" borderId="0" xfId="0" applyNumberFormat="1" applyFont="1" applyFill="1" applyAlignment="1" applyProtection="1">
      <alignment horizontal="center"/>
      <protection/>
    </xf>
    <xf numFmtId="172" fontId="3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>
      <alignment/>
    </xf>
    <xf numFmtId="0" fontId="2" fillId="0" borderId="0" xfId="0" applyFont="1" applyFill="1" applyAlignment="1" applyProtection="1">
      <alignment/>
      <protection/>
    </xf>
    <xf numFmtId="172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Continuous"/>
      <protection/>
    </xf>
    <xf numFmtId="172" fontId="2" fillId="0" borderId="0" xfId="0" applyNumberFormat="1" applyFont="1" applyFill="1" applyAlignment="1" applyProtection="1">
      <alignment horizontal="center"/>
      <protection/>
    </xf>
    <xf numFmtId="172" fontId="2" fillId="0" borderId="10" xfId="0" applyNumberFormat="1" applyFont="1" applyFill="1" applyBorder="1" applyAlignment="1" applyProtection="1">
      <alignment horizontal="center"/>
      <protection/>
    </xf>
    <xf numFmtId="172" fontId="2" fillId="0" borderId="11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172" fontId="2" fillId="0" borderId="0" xfId="0" applyNumberFormat="1" applyFont="1" applyFill="1" applyBorder="1" applyAlignment="1" applyProtection="1">
      <alignment horizontal="center"/>
      <protection/>
    </xf>
    <xf numFmtId="172" fontId="4" fillId="0" borderId="0" xfId="0" applyNumberFormat="1" applyFont="1" applyFill="1" applyAlignment="1" applyProtection="1">
      <alignment horizontal="center"/>
      <protection/>
    </xf>
    <xf numFmtId="172" fontId="2" fillId="0" borderId="12" xfId="0" applyNumberFormat="1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 horizontal="center"/>
      <protection/>
    </xf>
    <xf numFmtId="172" fontId="6" fillId="0" borderId="0" xfId="0" applyNumberFormat="1" applyFont="1" applyFill="1" applyAlignment="1" applyProtection="1">
      <alignment horizontal="center"/>
      <protection/>
    </xf>
    <xf numFmtId="174" fontId="6" fillId="0" borderId="0" xfId="0" applyNumberFormat="1" applyFont="1" applyFill="1" applyAlignment="1" applyProtection="1">
      <alignment horizontal="center"/>
      <protection/>
    </xf>
    <xf numFmtId="172" fontId="6" fillId="0" borderId="12" xfId="0" applyNumberFormat="1" applyFont="1" applyFill="1" applyBorder="1" applyAlignment="1" applyProtection="1">
      <alignment horizontal="center"/>
      <protection/>
    </xf>
    <xf numFmtId="174" fontId="6" fillId="0" borderId="12" xfId="0" applyNumberFormat="1" applyFont="1" applyFill="1" applyBorder="1" applyAlignment="1" applyProtection="1">
      <alignment horizontal="center"/>
      <protection/>
    </xf>
    <xf numFmtId="172" fontId="6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/>
    </xf>
    <xf numFmtId="172" fontId="8" fillId="0" borderId="0" xfId="0" applyNumberFormat="1" applyFont="1" applyAlignment="1" applyProtection="1">
      <alignment horizontal="left"/>
      <protection/>
    </xf>
    <xf numFmtId="0" fontId="0" fillId="0" borderId="0" xfId="0" applyFill="1" applyAlignment="1">
      <alignment/>
    </xf>
    <xf numFmtId="174" fontId="6" fillId="0" borderId="0" xfId="0" applyNumberFormat="1" applyFont="1" applyFill="1" applyBorder="1" applyAlignment="1" applyProtection="1">
      <alignment horizontal="center"/>
      <protection/>
    </xf>
    <xf numFmtId="174" fontId="6" fillId="0" borderId="13" xfId="0" applyNumberFormat="1" applyFont="1" applyFill="1" applyBorder="1" applyAlignment="1" applyProtection="1">
      <alignment horizontal="center"/>
      <protection/>
    </xf>
    <xf numFmtId="174" fontId="9" fillId="0" borderId="0" xfId="0" applyNumberFormat="1" applyFont="1" applyAlignment="1" applyProtection="1">
      <alignment horizontal="center"/>
      <protection/>
    </xf>
    <xf numFmtId="174" fontId="8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>
      <alignment/>
    </xf>
    <xf numFmtId="174" fontId="8" fillId="0" borderId="0" xfId="0" applyNumberFormat="1" applyFont="1" applyFill="1" applyBorder="1" applyAlignment="1" applyProtection="1">
      <alignment horizontal="center"/>
      <protection/>
    </xf>
    <xf numFmtId="172" fontId="8" fillId="0" borderId="0" xfId="0" applyNumberFormat="1" applyFont="1" applyAlignment="1" applyProtection="1">
      <alignment/>
      <protection/>
    </xf>
    <xf numFmtId="172" fontId="8" fillId="0" borderId="0" xfId="0" applyNumberFormat="1" applyFont="1" applyFill="1" applyAlignment="1" applyProtection="1">
      <alignment/>
      <protection/>
    </xf>
    <xf numFmtId="17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/>
      <protection/>
    </xf>
    <xf numFmtId="172" fontId="8" fillId="0" borderId="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174" fontId="8" fillId="0" borderId="0" xfId="0" applyNumberFormat="1" applyFont="1" applyFill="1" applyBorder="1" applyAlignment="1">
      <alignment/>
    </xf>
    <xf numFmtId="17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>
      <alignment/>
    </xf>
    <xf numFmtId="172" fontId="8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172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/>
    </xf>
    <xf numFmtId="17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Border="1" applyAlignment="1">
      <alignment horizontal="left"/>
    </xf>
    <xf numFmtId="172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/>
      <protection/>
    </xf>
    <xf numFmtId="172" fontId="2" fillId="0" borderId="0" xfId="0" applyNumberFormat="1" applyFont="1" applyFill="1" applyAlignment="1" applyProtection="1">
      <alignment/>
      <protection/>
    </xf>
    <xf numFmtId="174" fontId="2" fillId="0" borderId="0" xfId="0" applyNumberFormat="1" applyFont="1" applyAlignment="1" applyProtection="1">
      <alignment horizontal="center"/>
      <protection/>
    </xf>
    <xf numFmtId="174" fontId="2" fillId="0" borderId="0" xfId="0" applyNumberFormat="1" applyFont="1" applyFill="1" applyAlignment="1" applyProtection="1">
      <alignment horizontal="center"/>
      <protection/>
    </xf>
    <xf numFmtId="174" fontId="2" fillId="0" borderId="0" xfId="0" applyNumberFormat="1" applyFont="1" applyFill="1" applyBorder="1" applyAlignment="1" applyProtection="1">
      <alignment horizontal="center"/>
      <protection/>
    </xf>
    <xf numFmtId="174" fontId="2" fillId="0" borderId="13" xfId="0" applyNumberFormat="1" applyFont="1" applyFill="1" applyBorder="1" applyAlignment="1" applyProtection="1">
      <alignment horizontal="center"/>
      <protection/>
    </xf>
    <xf numFmtId="174" fontId="2" fillId="0" borderId="0" xfId="0" applyNumberFormat="1" applyFont="1" applyFill="1" applyAlignment="1" applyProtection="1">
      <alignment/>
      <protection/>
    </xf>
    <xf numFmtId="2" fontId="10" fillId="0" borderId="0" xfId="63" applyNumberFormat="1" applyFont="1" applyAlignment="1">
      <alignment horizontal="center"/>
      <protection/>
    </xf>
    <xf numFmtId="2" fontId="10" fillId="0" borderId="0" xfId="0" applyNumberFormat="1" applyFont="1" applyAlignment="1" applyProtection="1">
      <alignment horizontal="center"/>
      <protection/>
    </xf>
    <xf numFmtId="2" fontId="3" fillId="0" borderId="0" xfId="0" applyNumberFormat="1" applyFont="1" applyAlignment="1" applyProtection="1">
      <alignment horizontal="center"/>
      <protection/>
    </xf>
    <xf numFmtId="174" fontId="2" fillId="0" borderId="12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173" fontId="2" fillId="0" borderId="0" xfId="0" applyNumberFormat="1" applyFont="1" applyFill="1" applyAlignment="1" applyProtection="1">
      <alignment horizontal="center"/>
      <protection/>
    </xf>
    <xf numFmtId="175" fontId="2" fillId="0" borderId="0" xfId="0" applyNumberFormat="1" applyFont="1" applyFill="1" applyAlignment="1" applyProtection="1">
      <alignment horizontal="center"/>
      <protection/>
    </xf>
    <xf numFmtId="174" fontId="2" fillId="0" borderId="10" xfId="0" applyNumberFormat="1" applyFont="1" applyFill="1" applyBorder="1" applyAlignment="1" applyProtection="1">
      <alignment horizontal="center"/>
      <protection/>
    </xf>
    <xf numFmtId="174" fontId="4" fillId="0" borderId="0" xfId="0" applyNumberFormat="1" applyFont="1" applyFill="1" applyAlignment="1" applyProtection="1">
      <alignment horizontal="center"/>
      <protection/>
    </xf>
    <xf numFmtId="174" fontId="2" fillId="0" borderId="11" xfId="0" applyNumberFormat="1" applyFont="1" applyFill="1" applyBorder="1" applyAlignment="1" applyProtection="1">
      <alignment horizontal="center"/>
      <protection/>
    </xf>
    <xf numFmtId="173" fontId="11" fillId="0" borderId="0" xfId="0" applyNumberFormat="1" applyFont="1" applyFill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center"/>
      <protection/>
    </xf>
    <xf numFmtId="0" fontId="11" fillId="0" borderId="0" xfId="0" applyFont="1" applyFill="1" applyAlignment="1" applyProtection="1">
      <alignment horizontal="center"/>
      <protection/>
    </xf>
    <xf numFmtId="172" fontId="2" fillId="0" borderId="13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172" fontId="3" fillId="0" borderId="10" xfId="0" applyNumberFormat="1" applyFont="1" applyFill="1" applyBorder="1" applyAlignment="1" applyProtection="1">
      <alignment horizontal="center"/>
      <protection/>
    </xf>
    <xf numFmtId="174" fontId="3" fillId="0" borderId="10" xfId="0" applyNumberFormat="1" applyFont="1" applyFill="1" applyBorder="1" applyAlignment="1" applyProtection="1">
      <alignment horizontal="center"/>
      <protection/>
    </xf>
    <xf numFmtId="172" fontId="6" fillId="0" borderId="13" xfId="0" applyNumberFormat="1" applyFont="1" applyFill="1" applyBorder="1" applyAlignment="1" applyProtection="1">
      <alignment horizontal="center"/>
      <protection/>
    </xf>
    <xf numFmtId="2" fontId="2" fillId="0" borderId="14" xfId="0" applyNumberFormat="1" applyFont="1" applyFill="1" applyBorder="1" applyAlignment="1" applyProtection="1">
      <alignment horizontal="center"/>
      <protection/>
    </xf>
    <xf numFmtId="0" fontId="2" fillId="0" borderId="14" xfId="63" applyFont="1" applyFill="1" applyBorder="1" applyAlignment="1">
      <alignment/>
      <protection/>
    </xf>
    <xf numFmtId="2" fontId="2" fillId="0" borderId="14" xfId="63" applyNumberFormat="1" applyFont="1" applyFill="1" applyBorder="1" applyAlignment="1">
      <alignment horizontal="center"/>
      <protection/>
    </xf>
    <xf numFmtId="172" fontId="2" fillId="0" borderId="14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left"/>
    </xf>
    <xf numFmtId="174" fontId="2" fillId="0" borderId="14" xfId="0" applyNumberFormat="1" applyFont="1" applyFill="1" applyBorder="1" applyAlignment="1" applyProtection="1">
      <alignment horizontal="center"/>
      <protection/>
    </xf>
    <xf numFmtId="174" fontId="6" fillId="0" borderId="14" xfId="0" applyNumberFormat="1" applyFont="1" applyFill="1" applyBorder="1" applyAlignment="1" applyProtection="1">
      <alignment horizontal="center"/>
      <protection/>
    </xf>
    <xf numFmtId="2" fontId="3" fillId="0" borderId="0" xfId="0" applyNumberFormat="1" applyFont="1" applyFill="1" applyAlignment="1" applyProtection="1">
      <alignment horizontal="center"/>
      <protection/>
    </xf>
    <xf numFmtId="174" fontId="4" fillId="0" borderId="14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 applyProtection="1">
      <alignment horizontal="left"/>
      <protection/>
    </xf>
    <xf numFmtId="172" fontId="2" fillId="0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174" fontId="3" fillId="0" borderId="0" xfId="0" applyNumberFormat="1" applyFont="1" applyFill="1" applyBorder="1" applyAlignment="1" applyProtection="1">
      <alignment horizontal="center"/>
      <protection/>
    </xf>
    <xf numFmtId="174" fontId="3" fillId="0" borderId="0" xfId="0" applyNumberFormat="1" applyFont="1" applyFill="1" applyBorder="1" applyAlignment="1">
      <alignment/>
    </xf>
    <xf numFmtId="174" fontId="3" fillId="0" borderId="0" xfId="0" applyNumberFormat="1" applyFont="1" applyFill="1" applyAlignment="1" applyProtection="1">
      <alignment/>
      <protection/>
    </xf>
    <xf numFmtId="174" fontId="3" fillId="0" borderId="0" xfId="0" applyNumberFormat="1" applyFont="1" applyFill="1" applyAlignment="1" applyProtection="1">
      <alignment horizontal="center"/>
      <protection/>
    </xf>
    <xf numFmtId="173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174" fontId="3" fillId="0" borderId="14" xfId="0" applyNumberFormat="1" applyFont="1" applyFill="1" applyBorder="1" applyAlignment="1" applyProtection="1">
      <alignment horizontal="center"/>
      <protection/>
    </xf>
    <xf numFmtId="172" fontId="3" fillId="0" borderId="0" xfId="0" applyNumberFormat="1" applyFont="1" applyFill="1" applyBorder="1" applyAlignment="1" applyProtection="1">
      <alignment horizontal="left"/>
      <protection/>
    </xf>
    <xf numFmtId="2" fontId="3" fillId="0" borderId="0" xfId="0" applyNumberFormat="1" applyFont="1" applyBorder="1" applyAlignment="1" applyProtection="1">
      <alignment horizontal="center"/>
      <protection/>
    </xf>
    <xf numFmtId="3" fontId="3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left"/>
    </xf>
    <xf numFmtId="172" fontId="3" fillId="0" borderId="0" xfId="0" applyNumberFormat="1" applyFont="1" applyBorder="1" applyAlignment="1" applyProtection="1">
      <alignment horizontal="center"/>
      <protection/>
    </xf>
    <xf numFmtId="175" fontId="3" fillId="0" borderId="0" xfId="0" applyNumberFormat="1" applyFont="1" applyFill="1" applyAlignment="1" applyProtection="1">
      <alignment horizontal="center"/>
      <protection/>
    </xf>
    <xf numFmtId="173" fontId="3" fillId="0" borderId="0" xfId="0" applyNumberFormat="1" applyFont="1" applyFill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174" fontId="3" fillId="0" borderId="0" xfId="0" applyNumberFormat="1" applyFont="1" applyFill="1" applyBorder="1" applyAlignment="1">
      <alignment horizontal="center"/>
    </xf>
    <xf numFmtId="2" fontId="3" fillId="0" borderId="14" xfId="0" applyNumberFormat="1" applyFont="1" applyBorder="1" applyAlignment="1" applyProtection="1">
      <alignment horizontal="center"/>
      <protection/>
    </xf>
    <xf numFmtId="174" fontId="11" fillId="0" borderId="14" xfId="0" applyNumberFormat="1" applyFont="1" applyFill="1" applyBorder="1" applyAlignment="1" applyProtection="1">
      <alignment horizontal="center"/>
      <protection/>
    </xf>
    <xf numFmtId="172" fontId="3" fillId="0" borderId="0" xfId="0" applyNumberFormat="1" applyFont="1" applyFill="1" applyBorder="1" applyAlignment="1" applyProtection="1">
      <alignment horizontal="right"/>
      <protection/>
    </xf>
    <xf numFmtId="174" fontId="2" fillId="0" borderId="0" xfId="0" applyNumberFormat="1" applyFont="1" applyFill="1" applyBorder="1" applyAlignment="1" applyProtection="1">
      <alignment horizontal="right"/>
      <protection/>
    </xf>
    <xf numFmtId="173" fontId="3" fillId="0" borderId="0" xfId="0" applyNumberFormat="1" applyFont="1" applyFill="1" applyBorder="1" applyAlignment="1" applyProtection="1">
      <alignment horizontal="right"/>
      <protection/>
    </xf>
    <xf numFmtId="174" fontId="3" fillId="0" borderId="0" xfId="0" applyNumberFormat="1" applyFont="1" applyFill="1" applyBorder="1" applyAlignment="1" applyProtection="1">
      <alignment horizontal="right"/>
      <protection/>
    </xf>
    <xf numFmtId="174" fontId="6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Border="1" applyAlignment="1">
      <alignment horizontal="right"/>
    </xf>
    <xf numFmtId="174" fontId="8" fillId="0" borderId="0" xfId="0" applyNumberFormat="1" applyFont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 horizontal="center"/>
      <protection/>
    </xf>
    <xf numFmtId="174" fontId="2" fillId="0" borderId="12" xfId="0" applyNumberFormat="1" applyFont="1" applyFill="1" applyBorder="1" applyAlignment="1">
      <alignment horizontal="center" vertical="center"/>
    </xf>
    <xf numFmtId="174" fontId="2" fillId="0" borderId="12" xfId="0" applyNumberFormat="1" applyFont="1" applyFill="1" applyBorder="1" applyAlignment="1" applyProtection="1">
      <alignment horizontal="right"/>
      <protection/>
    </xf>
    <xf numFmtId="174" fontId="6" fillId="0" borderId="12" xfId="0" applyNumberFormat="1" applyFont="1" applyFill="1" applyBorder="1" applyAlignment="1" applyProtection="1">
      <alignment horizontal="right"/>
      <protection/>
    </xf>
    <xf numFmtId="174" fontId="3" fillId="0" borderId="12" xfId="0" applyNumberFormat="1" applyFont="1" applyFill="1" applyBorder="1" applyAlignment="1" applyProtection="1">
      <alignment horizontal="right"/>
      <protection/>
    </xf>
    <xf numFmtId="174" fontId="2" fillId="0" borderId="13" xfId="0" applyNumberFormat="1" applyFont="1" applyFill="1" applyBorder="1" applyAlignment="1" applyProtection="1">
      <alignment horizontal="right"/>
      <protection/>
    </xf>
    <xf numFmtId="174" fontId="6" fillId="0" borderId="13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2" fontId="8" fillId="0" borderId="0" xfId="0" applyNumberFormat="1" applyFont="1" applyFill="1" applyBorder="1" applyAlignment="1" applyProtection="1">
      <alignment horizontal="center"/>
      <protection/>
    </xf>
    <xf numFmtId="2" fontId="8" fillId="33" borderId="0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2" fontId="3" fillId="0" borderId="0" xfId="59" applyNumberFormat="1" applyFont="1" applyFill="1" applyBorder="1" applyAlignment="1" applyProtection="1">
      <alignment horizontal="center"/>
      <protection/>
    </xf>
    <xf numFmtId="174" fontId="3" fillId="0" borderId="0" xfId="59" applyNumberFormat="1" applyFont="1" applyFill="1" applyBorder="1" applyAlignment="1" applyProtection="1">
      <alignment horizontal="center"/>
      <protection/>
    </xf>
    <xf numFmtId="1" fontId="3" fillId="0" borderId="0" xfId="59" applyNumberFormat="1" applyFont="1" applyFill="1" applyBorder="1" applyAlignment="1" applyProtection="1">
      <alignment horizontal="center"/>
      <protection/>
    </xf>
    <xf numFmtId="174" fontId="0" fillId="0" borderId="0" xfId="0" applyNumberFormat="1" applyFont="1" applyFill="1" applyBorder="1" applyAlignment="1" applyProtection="1">
      <alignment horizontal="center"/>
      <protection/>
    </xf>
    <xf numFmtId="174" fontId="13" fillId="0" borderId="0" xfId="0" applyNumberFormat="1" applyFont="1" applyFill="1" applyBorder="1" applyAlignment="1" applyProtection="1">
      <alignment horizontal="right"/>
      <protection/>
    </xf>
    <xf numFmtId="174" fontId="14" fillId="0" borderId="0" xfId="0" applyNumberFormat="1" applyFont="1" applyFill="1" applyBorder="1" applyAlignment="1" applyProtection="1">
      <alignment horizontal="right"/>
      <protection/>
    </xf>
    <xf numFmtId="174" fontId="13" fillId="0" borderId="0" xfId="0" applyNumberFormat="1" applyFont="1" applyFill="1" applyBorder="1" applyAlignment="1" applyProtection="1">
      <alignment horizontal="center"/>
      <protection/>
    </xf>
    <xf numFmtId="174" fontId="13" fillId="0" borderId="0" xfId="0" applyNumberFormat="1" applyFont="1" applyBorder="1" applyAlignment="1">
      <alignment/>
    </xf>
    <xf numFmtId="174" fontId="13" fillId="0" borderId="0" xfId="0" applyNumberFormat="1" applyFont="1" applyBorder="1" applyAlignment="1" applyProtection="1">
      <alignment horizontal="center"/>
      <protection/>
    </xf>
    <xf numFmtId="174" fontId="13" fillId="0" borderId="0" xfId="0" applyNumberFormat="1" applyFont="1" applyAlignment="1" applyProtection="1">
      <alignment horizontal="center"/>
      <protection/>
    </xf>
    <xf numFmtId="174" fontId="13" fillId="0" borderId="0" xfId="0" applyNumberFormat="1" applyFont="1" applyFill="1" applyBorder="1" applyAlignment="1" applyProtection="1">
      <alignment/>
      <protection/>
    </xf>
    <xf numFmtId="1" fontId="13" fillId="0" borderId="0" xfId="0" applyNumberFormat="1" applyFont="1" applyFill="1" applyBorder="1" applyAlignment="1" applyProtection="1">
      <alignment/>
      <protection/>
    </xf>
    <xf numFmtId="2" fontId="13" fillId="0" borderId="0" xfId="0" applyNumberFormat="1" applyFont="1" applyFill="1" applyBorder="1" applyAlignment="1" applyProtection="1">
      <alignment/>
      <protection/>
    </xf>
    <xf numFmtId="172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174" fontId="3" fillId="0" borderId="0" xfId="0" applyNumberFormat="1" applyFont="1" applyFill="1" applyBorder="1" applyAlignment="1" applyProtection="1">
      <alignment horizontal="right" vertical="center"/>
      <protection/>
    </xf>
    <xf numFmtId="174" fontId="2" fillId="0" borderId="0" xfId="0" applyNumberFormat="1" applyFont="1" applyFill="1" applyBorder="1" applyAlignment="1" applyProtection="1">
      <alignment horizontal="right" vertical="center"/>
      <protection/>
    </xf>
    <xf numFmtId="174" fontId="3" fillId="0" borderId="0" xfId="0" applyNumberFormat="1" applyFont="1" applyBorder="1" applyAlignment="1">
      <alignment horizontal="right" vertical="center"/>
    </xf>
    <xf numFmtId="174" fontId="3" fillId="0" borderId="0" xfId="0" applyNumberFormat="1" applyFont="1" applyBorder="1" applyAlignment="1" applyProtection="1">
      <alignment horizontal="right" vertical="center"/>
      <protection/>
    </xf>
    <xf numFmtId="174" fontId="3" fillId="0" borderId="0" xfId="0" applyNumberFormat="1" applyFont="1" applyFill="1" applyBorder="1" applyAlignment="1">
      <alignment horizontal="right" vertical="center"/>
    </xf>
    <xf numFmtId="174" fontId="3" fillId="0" borderId="0" xfId="0" applyNumberFormat="1" applyFont="1" applyAlignment="1" applyProtection="1">
      <alignment horizontal="right" vertical="center"/>
      <protection/>
    </xf>
    <xf numFmtId="1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59" applyFont="1">
      <alignment/>
      <protection/>
    </xf>
    <xf numFmtId="174" fontId="3" fillId="0" borderId="0" xfId="59" applyNumberFormat="1" applyFont="1" applyAlignment="1" applyProtection="1">
      <alignment horizontal="center"/>
      <protection/>
    </xf>
    <xf numFmtId="174" fontId="49" fillId="0" borderId="0" xfId="62" applyNumberFormat="1" applyFont="1">
      <alignment/>
      <protection/>
    </xf>
    <xf numFmtId="174" fontId="3" fillId="0" borderId="0" xfId="62" applyNumberFormat="1" applyFont="1" applyFill="1" applyAlignment="1">
      <alignment horizontal="center" vertical="center"/>
      <protection/>
    </xf>
    <xf numFmtId="174" fontId="3" fillId="0" borderId="0" xfId="62" applyNumberFormat="1" applyFont="1" applyAlignment="1">
      <alignment horizontal="center" vertical="center"/>
      <protection/>
    </xf>
    <xf numFmtId="0" fontId="3" fillId="0" borderId="0" xfId="0" applyFont="1" applyAlignment="1">
      <alignment horizontal="right" vertical="center"/>
    </xf>
    <xf numFmtId="174" fontId="13" fillId="0" borderId="0" xfId="59" applyNumberFormat="1" applyFont="1" applyFill="1" applyBorder="1" applyAlignment="1" applyProtection="1">
      <alignment horizontal="center"/>
      <protection/>
    </xf>
    <xf numFmtId="174" fontId="13" fillId="0" borderId="0" xfId="59" applyNumberFormat="1" applyFont="1" applyBorder="1" applyAlignment="1" applyProtection="1">
      <alignment horizontal="center"/>
      <protection/>
    </xf>
    <xf numFmtId="174" fontId="13" fillId="0" borderId="0" xfId="59" applyNumberFormat="1" applyFont="1" applyAlignment="1" applyProtection="1">
      <alignment horizontal="center"/>
      <protection/>
    </xf>
    <xf numFmtId="174" fontId="3" fillId="0" borderId="0" xfId="59" applyNumberFormat="1" applyFont="1" applyFill="1" applyBorder="1" applyAlignment="1" applyProtection="1">
      <alignment horizontal="right"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174" fontId="3" fillId="0" borderId="0" xfId="58" applyNumberFormat="1" applyFont="1" applyAlignment="1">
      <alignment horizontal="right"/>
      <protection/>
    </xf>
    <xf numFmtId="174" fontId="3" fillId="0" borderId="0" xfId="0" applyNumberFormat="1" applyFont="1" applyAlignment="1">
      <alignment horizontal="center"/>
    </xf>
    <xf numFmtId="174" fontId="3" fillId="0" borderId="0" xfId="61" applyNumberFormat="1" applyFont="1" applyAlignment="1" applyProtection="1">
      <alignment horizontal="center"/>
      <protection/>
    </xf>
    <xf numFmtId="174" fontId="3" fillId="0" borderId="0" xfId="61" applyNumberFormat="1" applyFont="1" applyFill="1" applyBorder="1" applyAlignment="1" applyProtection="1">
      <alignment horizontal="center"/>
      <protection/>
    </xf>
    <xf numFmtId="174" fontId="3" fillId="0" borderId="0" xfId="61" applyNumberFormat="1" applyFont="1" applyFill="1" applyBorder="1">
      <alignment/>
      <protection/>
    </xf>
    <xf numFmtId="182" fontId="3" fillId="0" borderId="0" xfId="0" applyNumberFormat="1" applyFont="1" applyAlignment="1">
      <alignment/>
    </xf>
    <xf numFmtId="182" fontId="3" fillId="0" borderId="0" xfId="44" applyNumberFormat="1" applyFont="1" applyAlignment="1">
      <alignment/>
    </xf>
    <xf numFmtId="182" fontId="3" fillId="0" borderId="0" xfId="44" applyNumberFormat="1" applyFont="1" applyAlignment="1">
      <alignment horizontal="right"/>
    </xf>
    <xf numFmtId="174" fontId="3" fillId="0" borderId="0" xfId="59" applyNumberFormat="1" applyFont="1" applyFill="1" applyAlignment="1" applyProtection="1">
      <alignment horizontal="center"/>
      <protection/>
    </xf>
    <xf numFmtId="174" fontId="3" fillId="0" borderId="0" xfId="59" applyNumberFormat="1" applyFont="1" applyFill="1" applyBorder="1" applyAlignment="1">
      <alignment horizontal="center"/>
      <protection/>
    </xf>
    <xf numFmtId="174" fontId="3" fillId="0" borderId="0" xfId="63" applyNumberFormat="1" applyFont="1" applyBorder="1" applyAlignment="1">
      <alignment horizontal="center"/>
      <protection/>
    </xf>
    <xf numFmtId="174" fontId="3" fillId="0" borderId="0" xfId="63" applyNumberFormat="1" applyFont="1" applyAlignment="1">
      <alignment horizontal="center"/>
      <protection/>
    </xf>
    <xf numFmtId="174" fontId="3" fillId="0" borderId="0" xfId="0" applyNumberFormat="1" applyFont="1" applyBorder="1" applyAlignment="1" applyProtection="1">
      <alignment horizontal="center"/>
      <protection/>
    </xf>
    <xf numFmtId="174" fontId="3" fillId="0" borderId="0" xfId="0" applyNumberFormat="1" applyFont="1" applyAlignment="1" applyProtection="1">
      <alignment horizontal="center"/>
      <protection/>
    </xf>
    <xf numFmtId="2" fontId="3" fillId="0" borderId="12" xfId="0" applyNumberFormat="1" applyFont="1" applyFill="1" applyBorder="1" applyAlignment="1" applyProtection="1">
      <alignment horizontal="center"/>
      <protection/>
    </xf>
    <xf numFmtId="185" fontId="3" fillId="0" borderId="0" xfId="0" applyNumberFormat="1" applyFont="1" applyFill="1" applyAlignment="1" applyProtection="1">
      <alignment horizontal="center"/>
      <protection/>
    </xf>
    <xf numFmtId="174" fontId="3" fillId="0" borderId="12" xfId="0" applyNumberFormat="1" applyFont="1" applyFill="1" applyBorder="1" applyAlignment="1" applyProtection="1">
      <alignment horizontal="center"/>
      <protection/>
    </xf>
    <xf numFmtId="176" fontId="3" fillId="0" borderId="0" xfId="0" applyNumberFormat="1" applyFont="1" applyFill="1" applyBorder="1" applyAlignment="1" applyProtection="1">
      <alignment horizontal="center"/>
      <protection/>
    </xf>
    <xf numFmtId="174" fontId="10" fillId="0" borderId="0" xfId="0" applyNumberFormat="1" applyFont="1" applyBorder="1" applyAlignment="1" applyProtection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3 2 2" xfId="61"/>
    <cellStyle name="Normal 4" xfId="62"/>
    <cellStyle name="Normal_December0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4"/>
  <sheetViews>
    <sheetView zoomScale="55" zoomScaleNormal="55" zoomScalePageLayoutView="0" workbookViewId="0" topLeftCell="A1">
      <pane xSplit="1" ySplit="5" topLeftCell="B17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26" sqref="A26"/>
    </sheetView>
  </sheetViews>
  <sheetFormatPr defaultColWidth="11.5546875" defaultRowHeight="15"/>
  <cols>
    <col min="1" max="1" width="33.10546875" style="15" customWidth="1"/>
    <col min="2" max="33" width="9.6640625" style="15" customWidth="1"/>
    <col min="34" max="16384" width="11.5546875" style="15" customWidth="1"/>
  </cols>
  <sheetData>
    <row r="1" spans="1:34" ht="27.75" customHeight="1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27.75" customHeight="1">
      <c r="A2" s="1">
        <v>42370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27.75" customHeight="1">
      <c r="A3" s="3" t="s">
        <v>19</v>
      </c>
      <c r="Z3" s="4"/>
      <c r="AA3" s="3"/>
      <c r="AB3" s="4"/>
      <c r="AC3" s="4"/>
      <c r="AD3" s="4"/>
      <c r="AE3" s="4"/>
      <c r="AF3" s="4"/>
      <c r="AG3" s="4"/>
      <c r="AH3" s="2"/>
    </row>
    <row r="4" spans="1:34" ht="27.75" customHeight="1">
      <c r="A4" s="6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7"/>
    </row>
    <row r="5" spans="1:34" ht="27.75" customHeight="1">
      <c r="A5" s="8"/>
      <c r="B5" s="91">
        <v>1</v>
      </c>
      <c r="C5" s="91">
        <v>2</v>
      </c>
      <c r="D5" s="91">
        <v>3</v>
      </c>
      <c r="E5" s="91">
        <v>4</v>
      </c>
      <c r="F5" s="91">
        <v>5</v>
      </c>
      <c r="G5" s="91">
        <v>6</v>
      </c>
      <c r="H5" s="91">
        <v>7</v>
      </c>
      <c r="I5" s="91">
        <v>8</v>
      </c>
      <c r="J5" s="91">
        <v>9</v>
      </c>
      <c r="K5" s="91">
        <v>10</v>
      </c>
      <c r="L5" s="91">
        <v>11</v>
      </c>
      <c r="M5" s="91">
        <v>12</v>
      </c>
      <c r="N5" s="91">
        <v>13</v>
      </c>
      <c r="O5" s="91">
        <v>14</v>
      </c>
      <c r="P5" s="91">
        <v>15</v>
      </c>
      <c r="Q5" s="92">
        <v>16</v>
      </c>
      <c r="R5" s="92">
        <v>17</v>
      </c>
      <c r="S5" s="93">
        <v>18</v>
      </c>
      <c r="T5" s="93">
        <v>19</v>
      </c>
      <c r="U5" s="93">
        <v>20</v>
      </c>
      <c r="V5" s="93">
        <v>21</v>
      </c>
      <c r="W5" s="93">
        <v>22</v>
      </c>
      <c r="X5" s="93">
        <v>23</v>
      </c>
      <c r="Y5" s="93">
        <v>24</v>
      </c>
      <c r="Z5" s="92">
        <v>25</v>
      </c>
      <c r="AA5" s="92">
        <v>26</v>
      </c>
      <c r="AB5" s="92">
        <v>27</v>
      </c>
      <c r="AC5" s="92">
        <v>28</v>
      </c>
      <c r="AD5" s="92">
        <v>29</v>
      </c>
      <c r="AE5" s="92">
        <v>30</v>
      </c>
      <c r="AF5" s="92">
        <v>31</v>
      </c>
      <c r="AG5" s="73"/>
      <c r="AH5" s="2"/>
    </row>
    <row r="6" spans="1:34" ht="27.75" customHeight="1">
      <c r="A6" s="9" t="s">
        <v>0</v>
      </c>
      <c r="B6" s="16"/>
      <c r="C6" s="16"/>
      <c r="D6" s="16"/>
      <c r="E6" s="16"/>
      <c r="F6" s="16"/>
      <c r="G6" s="16"/>
      <c r="H6" s="16"/>
      <c r="I6" s="74"/>
      <c r="J6" s="74"/>
      <c r="K6" s="74"/>
      <c r="L6" s="74"/>
      <c r="M6" s="74"/>
      <c r="N6" s="74"/>
      <c r="O6" s="74"/>
      <c r="P6" s="74"/>
      <c r="Q6" s="22"/>
      <c r="R6" s="22"/>
      <c r="S6" s="25"/>
      <c r="T6" s="25"/>
      <c r="U6" s="25"/>
      <c r="V6" s="25"/>
      <c r="W6" s="25"/>
      <c r="X6" s="25"/>
      <c r="Y6" s="25"/>
      <c r="Z6" s="22"/>
      <c r="AA6" s="22"/>
      <c r="AB6" s="22"/>
      <c r="AC6" s="22"/>
      <c r="AD6" s="22"/>
      <c r="AE6" s="22"/>
      <c r="AF6" s="22"/>
      <c r="AG6" s="22"/>
      <c r="AH6" s="20"/>
    </row>
    <row r="7" spans="1:34" ht="27.75" customHeight="1">
      <c r="A7" s="8"/>
      <c r="B7" s="25"/>
      <c r="C7" s="25"/>
      <c r="D7" s="25"/>
      <c r="E7" s="25"/>
      <c r="F7" s="25"/>
      <c r="G7" s="25"/>
      <c r="H7" s="25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1"/>
    </row>
    <row r="8" spans="1:34" ht="27.75" customHeight="1">
      <c r="A8" s="8" t="s">
        <v>1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/>
      <c r="AH8" s="7"/>
    </row>
    <row r="9" spans="1:33" ht="27.75" customHeight="1">
      <c r="A9" s="8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ht="27.75" customHeight="1">
      <c r="A10" s="8" t="s">
        <v>2</v>
      </c>
      <c r="B10" s="28">
        <v>13.227</v>
      </c>
      <c r="C10" s="28">
        <v>13.894</v>
      </c>
      <c r="D10" s="28">
        <v>13.649</v>
      </c>
      <c r="E10" s="28">
        <v>14.518</v>
      </c>
      <c r="F10" s="28">
        <v>14.735</v>
      </c>
      <c r="G10" s="28">
        <v>14.467</v>
      </c>
      <c r="H10" s="28">
        <v>15.053</v>
      </c>
      <c r="I10" s="28">
        <v>15.043</v>
      </c>
      <c r="J10" s="28">
        <v>13.923</v>
      </c>
      <c r="K10" s="28">
        <v>14.206</v>
      </c>
      <c r="L10" s="28">
        <v>15.211</v>
      </c>
      <c r="M10" s="28">
        <v>13.882</v>
      </c>
      <c r="N10" s="28">
        <v>14.699</v>
      </c>
      <c r="O10" s="28">
        <v>13.855</v>
      </c>
      <c r="P10" s="28">
        <v>14.68</v>
      </c>
      <c r="Q10" s="28">
        <v>13.952</v>
      </c>
      <c r="R10" s="28">
        <v>14.285</v>
      </c>
      <c r="S10" s="28">
        <v>15.143</v>
      </c>
      <c r="T10" s="28">
        <v>15.45</v>
      </c>
      <c r="U10" s="28">
        <v>16.028</v>
      </c>
      <c r="V10" s="28">
        <v>14.32</v>
      </c>
      <c r="W10" s="28">
        <v>14.654</v>
      </c>
      <c r="X10" s="28">
        <v>15.174</v>
      </c>
      <c r="Y10" s="28">
        <v>14.429</v>
      </c>
      <c r="Z10" s="28">
        <v>15.18</v>
      </c>
      <c r="AA10" s="28">
        <v>15.612</v>
      </c>
      <c r="AB10" s="28">
        <v>15.108</v>
      </c>
      <c r="AC10" s="28">
        <v>15.07</v>
      </c>
      <c r="AD10" s="28">
        <v>15.629</v>
      </c>
      <c r="AE10" s="28">
        <v>14.802</v>
      </c>
      <c r="AF10" s="28">
        <v>15.443</v>
      </c>
      <c r="AG10" s="28"/>
    </row>
    <row r="11" spans="1:34" ht="27.75" customHeight="1">
      <c r="A11" s="8"/>
      <c r="B11" s="26"/>
      <c r="C11" s="26"/>
      <c r="D11" s="26"/>
      <c r="E11" s="22"/>
      <c r="F11" s="22"/>
      <c r="G11" s="22"/>
      <c r="H11" s="22"/>
      <c r="I11" s="22"/>
      <c r="J11" s="26"/>
      <c r="K11" s="26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36" t="s">
        <v>27</v>
      </c>
      <c r="AH11" s="8"/>
    </row>
    <row r="12" spans="1:33" ht="27.75" customHeight="1">
      <c r="A12" s="8"/>
      <c r="B12" s="28">
        <f aca="true" t="shared" si="0" ref="B12:AF12">SUM(B8:B10)</f>
        <v>13.227</v>
      </c>
      <c r="C12" s="28">
        <f t="shared" si="0"/>
        <v>13.894</v>
      </c>
      <c r="D12" s="28">
        <f t="shared" si="0"/>
        <v>13.649</v>
      </c>
      <c r="E12" s="28">
        <f t="shared" si="0"/>
        <v>14.518</v>
      </c>
      <c r="F12" s="28">
        <f t="shared" si="0"/>
        <v>14.735</v>
      </c>
      <c r="G12" s="28">
        <f t="shared" si="0"/>
        <v>14.467</v>
      </c>
      <c r="H12" s="28">
        <f t="shared" si="0"/>
        <v>15.053</v>
      </c>
      <c r="I12" s="28">
        <f t="shared" si="0"/>
        <v>15.043</v>
      </c>
      <c r="J12" s="28">
        <f t="shared" si="0"/>
        <v>13.923</v>
      </c>
      <c r="K12" s="28">
        <f t="shared" si="0"/>
        <v>14.206</v>
      </c>
      <c r="L12" s="28">
        <f t="shared" si="0"/>
        <v>15.211</v>
      </c>
      <c r="M12" s="28">
        <f t="shared" si="0"/>
        <v>13.882</v>
      </c>
      <c r="N12" s="28">
        <f t="shared" si="0"/>
        <v>14.699</v>
      </c>
      <c r="O12" s="28">
        <f t="shared" si="0"/>
        <v>13.855</v>
      </c>
      <c r="P12" s="28">
        <f t="shared" si="0"/>
        <v>14.68</v>
      </c>
      <c r="Q12" s="28">
        <f t="shared" si="0"/>
        <v>13.952</v>
      </c>
      <c r="R12" s="28">
        <f t="shared" si="0"/>
        <v>14.285</v>
      </c>
      <c r="S12" s="28">
        <f t="shared" si="0"/>
        <v>15.143</v>
      </c>
      <c r="T12" s="28">
        <f t="shared" si="0"/>
        <v>15.45</v>
      </c>
      <c r="U12" s="28">
        <f t="shared" si="0"/>
        <v>16.028</v>
      </c>
      <c r="V12" s="28">
        <f t="shared" si="0"/>
        <v>14.32</v>
      </c>
      <c r="W12" s="28">
        <f t="shared" si="0"/>
        <v>14.654</v>
      </c>
      <c r="X12" s="28">
        <f t="shared" si="0"/>
        <v>15.174</v>
      </c>
      <c r="Y12" s="28">
        <f t="shared" si="0"/>
        <v>14.429</v>
      </c>
      <c r="Z12" s="28">
        <f t="shared" si="0"/>
        <v>15.18</v>
      </c>
      <c r="AA12" s="28">
        <f t="shared" si="0"/>
        <v>15.612</v>
      </c>
      <c r="AB12" s="28">
        <f t="shared" si="0"/>
        <v>15.108</v>
      </c>
      <c r="AC12" s="28">
        <f t="shared" si="0"/>
        <v>15.07</v>
      </c>
      <c r="AD12" s="28">
        <f t="shared" si="0"/>
        <v>15.629</v>
      </c>
      <c r="AE12" s="28">
        <f t="shared" si="0"/>
        <v>14.802</v>
      </c>
      <c r="AF12" s="28">
        <f t="shared" si="0"/>
        <v>15.443</v>
      </c>
      <c r="AG12" s="34">
        <f>SUM(B12:AF12)/31</f>
        <v>14.687774193548387</v>
      </c>
    </row>
    <row r="13" spans="1:33" ht="27.75" customHeight="1">
      <c r="A13" s="9" t="s">
        <v>3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6"/>
    </row>
    <row r="14" spans="1:33" ht="27.75" customHeight="1">
      <c r="A14" s="8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16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6"/>
    </row>
    <row r="15" spans="1:33" ht="27.75" customHeight="1">
      <c r="A15" s="8" t="s">
        <v>18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26"/>
    </row>
    <row r="16" spans="1:33" ht="27.75" customHeight="1">
      <c r="A16" s="8"/>
      <c r="B16" s="82"/>
      <c r="C16" s="82"/>
      <c r="D16" s="82"/>
      <c r="E16" s="82"/>
      <c r="F16" s="82"/>
      <c r="G16" s="82"/>
      <c r="H16" s="82"/>
      <c r="I16" s="82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26"/>
    </row>
    <row r="17" spans="1:33" ht="27.75" customHeight="1">
      <c r="A17" s="7" t="s">
        <v>26</v>
      </c>
      <c r="B17" s="82"/>
      <c r="C17" s="82"/>
      <c r="D17" s="82"/>
      <c r="E17" s="82"/>
      <c r="F17" s="82"/>
      <c r="G17" s="82"/>
      <c r="H17" s="82"/>
      <c r="I17" s="82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26"/>
    </row>
    <row r="18" spans="1:33" ht="27.75" customHeight="1">
      <c r="A18" s="8"/>
      <c r="B18" s="82"/>
      <c r="C18" s="82"/>
      <c r="D18" s="82"/>
      <c r="E18" s="82"/>
      <c r="F18" s="82"/>
      <c r="G18" s="82"/>
      <c r="H18" s="82"/>
      <c r="I18" s="82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26"/>
    </row>
    <row r="19" spans="1:33" ht="27.75" customHeight="1">
      <c r="A19" s="8" t="s">
        <v>5</v>
      </c>
      <c r="B19" s="82"/>
      <c r="C19" s="82"/>
      <c r="D19" s="82"/>
      <c r="E19" s="82"/>
      <c r="F19" s="82"/>
      <c r="G19" s="82"/>
      <c r="H19" s="82"/>
      <c r="I19" s="82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26"/>
    </row>
    <row r="20" spans="1:33" ht="27.75" customHeight="1">
      <c r="A20" s="8"/>
      <c r="B20" s="82"/>
      <c r="C20" s="82"/>
      <c r="D20" s="82"/>
      <c r="E20" s="82"/>
      <c r="F20" s="82"/>
      <c r="G20" s="82"/>
      <c r="H20" s="82"/>
      <c r="I20" s="82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26"/>
    </row>
    <row r="21" spans="1:33" ht="27.75" customHeight="1">
      <c r="A21" s="8" t="s">
        <v>6</v>
      </c>
      <c r="B21" s="82"/>
      <c r="C21" s="82"/>
      <c r="D21" s="82"/>
      <c r="E21" s="82"/>
      <c r="F21" s="82"/>
      <c r="G21" s="82"/>
      <c r="H21" s="82"/>
      <c r="I21" s="82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26"/>
    </row>
    <row r="22" spans="1:33" ht="27.75" customHeight="1">
      <c r="A22" s="8"/>
      <c r="B22" s="82"/>
      <c r="C22" s="82"/>
      <c r="D22" s="82"/>
      <c r="E22" s="82"/>
      <c r="F22" s="82"/>
      <c r="G22" s="82"/>
      <c r="H22" s="82"/>
      <c r="I22" s="82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26"/>
    </row>
    <row r="23" spans="1:33" ht="27.75" customHeight="1">
      <c r="A23" s="8" t="s">
        <v>7</v>
      </c>
      <c r="B23" s="82"/>
      <c r="C23" s="82"/>
      <c r="D23" s="82"/>
      <c r="E23" s="82"/>
      <c r="F23" s="82"/>
      <c r="G23" s="82"/>
      <c r="H23" s="82"/>
      <c r="I23" s="82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26"/>
    </row>
    <row r="24" spans="1:34" ht="27.75" customHeight="1">
      <c r="A24" s="8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100"/>
      <c r="AF24" s="101"/>
      <c r="AG24" s="102" t="s">
        <v>27</v>
      </c>
      <c r="AH24" s="8"/>
    </row>
    <row r="25" spans="1:33" ht="27.75" customHeight="1">
      <c r="A25" s="8"/>
      <c r="B25" s="28">
        <f aca="true" t="shared" si="1" ref="B25:AD25">SUM(B15:B24)</f>
        <v>0</v>
      </c>
      <c r="C25" s="28">
        <f t="shared" si="1"/>
        <v>0</v>
      </c>
      <c r="D25" s="28">
        <f t="shared" si="1"/>
        <v>0</v>
      </c>
      <c r="E25" s="28">
        <f t="shared" si="1"/>
        <v>0</v>
      </c>
      <c r="F25" s="28">
        <f t="shared" si="1"/>
        <v>0</v>
      </c>
      <c r="G25" s="28">
        <f t="shared" si="1"/>
        <v>0</v>
      </c>
      <c r="H25" s="28">
        <f t="shared" si="1"/>
        <v>0</v>
      </c>
      <c r="I25" s="28">
        <f t="shared" si="1"/>
        <v>0</v>
      </c>
      <c r="J25" s="28">
        <f t="shared" si="1"/>
        <v>0</v>
      </c>
      <c r="K25" s="28">
        <f t="shared" si="1"/>
        <v>0</v>
      </c>
      <c r="L25" s="28">
        <f t="shared" si="1"/>
        <v>0</v>
      </c>
      <c r="M25" s="28">
        <f t="shared" si="1"/>
        <v>0</v>
      </c>
      <c r="N25" s="28">
        <f t="shared" si="1"/>
        <v>0</v>
      </c>
      <c r="O25" s="28">
        <f t="shared" si="1"/>
        <v>0</v>
      </c>
      <c r="P25" s="28">
        <f t="shared" si="1"/>
        <v>0</v>
      </c>
      <c r="Q25" s="28">
        <f t="shared" si="1"/>
        <v>0</v>
      </c>
      <c r="R25" s="28">
        <f t="shared" si="1"/>
        <v>0</v>
      </c>
      <c r="S25" s="28">
        <f t="shared" si="1"/>
        <v>0</v>
      </c>
      <c r="T25" s="28">
        <f t="shared" si="1"/>
        <v>0</v>
      </c>
      <c r="U25" s="28">
        <f t="shared" si="1"/>
        <v>0</v>
      </c>
      <c r="V25" s="28">
        <f t="shared" si="1"/>
        <v>0</v>
      </c>
      <c r="W25" s="28">
        <f t="shared" si="1"/>
        <v>0</v>
      </c>
      <c r="X25" s="28">
        <f t="shared" si="1"/>
        <v>0</v>
      </c>
      <c r="Y25" s="28">
        <f t="shared" si="1"/>
        <v>0</v>
      </c>
      <c r="Z25" s="28">
        <f t="shared" si="1"/>
        <v>0</v>
      </c>
      <c r="AA25" s="28">
        <f t="shared" si="1"/>
        <v>0</v>
      </c>
      <c r="AB25" s="28">
        <f t="shared" si="1"/>
        <v>0</v>
      </c>
      <c r="AC25" s="28">
        <f t="shared" si="1"/>
        <v>0</v>
      </c>
      <c r="AD25" s="28">
        <f t="shared" si="1"/>
        <v>0</v>
      </c>
      <c r="AE25" s="28">
        <f>SUM(AE15:AE24)</f>
        <v>0</v>
      </c>
      <c r="AF25" s="28">
        <f>SUM(AF15:AF24)</f>
        <v>0</v>
      </c>
      <c r="AG25" s="28">
        <f>SUM(B25:AF25)/31</f>
        <v>0</v>
      </c>
    </row>
    <row r="26" spans="1:33" ht="27.75" customHeight="1">
      <c r="A26" s="16" t="s">
        <v>32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6"/>
    </row>
    <row r="27" spans="1:33" ht="27.75" customHeight="1">
      <c r="A27" s="8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6"/>
    </row>
    <row r="28" spans="1:33" ht="27.75" customHeight="1">
      <c r="A28" s="8" t="s">
        <v>8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26"/>
    </row>
    <row r="29" spans="1:33" ht="27.75" customHeight="1">
      <c r="A29" s="8" t="s">
        <v>9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26"/>
    </row>
    <row r="30" spans="1:33" ht="27.75" customHeight="1">
      <c r="A30" s="8" t="s">
        <v>23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95"/>
    </row>
    <row r="31" spans="1:33" ht="27.75" customHeight="1">
      <c r="A31" s="8" t="s">
        <v>22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26"/>
    </row>
    <row r="32" spans="1:33" ht="27.75" customHeight="1">
      <c r="A32" s="8" t="s">
        <v>24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26"/>
    </row>
    <row r="33" spans="1:33" ht="27.75" customHeight="1">
      <c r="A33" s="8" t="s">
        <v>25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26"/>
    </row>
    <row r="34" spans="1:34" ht="27.75" customHeight="1">
      <c r="A34" s="8" t="s">
        <v>17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26"/>
      <c r="AH34" s="8"/>
    </row>
    <row r="35" spans="1:33" ht="27.75" customHeight="1">
      <c r="A35" s="8" t="s">
        <v>5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26"/>
    </row>
    <row r="36" spans="1:33" ht="27.75" customHeight="1">
      <c r="A36" s="8" t="s">
        <v>10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26"/>
    </row>
    <row r="37" spans="1:33" ht="27.75" customHeight="1">
      <c r="A37" s="8" t="s">
        <v>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8"/>
      <c r="AG37" s="28"/>
    </row>
    <row r="38" spans="1:33" ht="27.75" customHeight="1">
      <c r="A38" s="8"/>
      <c r="B38" s="22"/>
      <c r="C38" s="22"/>
      <c r="D38" s="24"/>
      <c r="E38" s="22"/>
      <c r="F38" s="24"/>
      <c r="G38" s="24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36" t="s">
        <v>27</v>
      </c>
    </row>
    <row r="39" spans="1:34" ht="27.75" customHeight="1">
      <c r="A39" s="8"/>
      <c r="B39" s="28">
        <f aca="true" t="shared" si="2" ref="B39:AF39">SUM(B28+B34+B35+B36+B37)</f>
        <v>0</v>
      </c>
      <c r="C39" s="28">
        <f t="shared" si="2"/>
        <v>0</v>
      </c>
      <c r="D39" s="28">
        <f t="shared" si="2"/>
        <v>0</v>
      </c>
      <c r="E39" s="28">
        <f t="shared" si="2"/>
        <v>0</v>
      </c>
      <c r="F39" s="28">
        <f t="shared" si="2"/>
        <v>0</v>
      </c>
      <c r="G39" s="28">
        <f t="shared" si="2"/>
        <v>0</v>
      </c>
      <c r="H39" s="28">
        <f t="shared" si="2"/>
        <v>0</v>
      </c>
      <c r="I39" s="28">
        <f t="shared" si="2"/>
        <v>0</v>
      </c>
      <c r="J39" s="28">
        <f t="shared" si="2"/>
        <v>0</v>
      </c>
      <c r="K39" s="28">
        <f t="shared" si="2"/>
        <v>0</v>
      </c>
      <c r="L39" s="28">
        <f t="shared" si="2"/>
        <v>0</v>
      </c>
      <c r="M39" s="28">
        <f t="shared" si="2"/>
        <v>0</v>
      </c>
      <c r="N39" s="28">
        <f t="shared" si="2"/>
        <v>0</v>
      </c>
      <c r="O39" s="28">
        <f t="shared" si="2"/>
        <v>0</v>
      </c>
      <c r="P39" s="28">
        <f t="shared" si="2"/>
        <v>0</v>
      </c>
      <c r="Q39" s="28">
        <f t="shared" si="2"/>
        <v>0</v>
      </c>
      <c r="R39" s="28">
        <f t="shared" si="2"/>
        <v>0</v>
      </c>
      <c r="S39" s="28">
        <f t="shared" si="2"/>
        <v>0</v>
      </c>
      <c r="T39" s="28">
        <f t="shared" si="2"/>
        <v>0</v>
      </c>
      <c r="U39" s="28">
        <f t="shared" si="2"/>
        <v>0</v>
      </c>
      <c r="V39" s="28">
        <f t="shared" si="2"/>
        <v>0</v>
      </c>
      <c r="W39" s="28">
        <f t="shared" si="2"/>
        <v>0</v>
      </c>
      <c r="X39" s="28">
        <f t="shared" si="2"/>
        <v>0</v>
      </c>
      <c r="Y39" s="28">
        <f t="shared" si="2"/>
        <v>0</v>
      </c>
      <c r="Z39" s="28">
        <f t="shared" si="2"/>
        <v>0</v>
      </c>
      <c r="AA39" s="28">
        <f t="shared" si="2"/>
        <v>0</v>
      </c>
      <c r="AB39" s="28">
        <f t="shared" si="2"/>
        <v>0</v>
      </c>
      <c r="AC39" s="28">
        <f t="shared" si="2"/>
        <v>0</v>
      </c>
      <c r="AD39" s="28">
        <f t="shared" si="2"/>
        <v>0</v>
      </c>
      <c r="AE39" s="28">
        <f t="shared" si="2"/>
        <v>0</v>
      </c>
      <c r="AF39" s="28">
        <f t="shared" si="2"/>
        <v>0</v>
      </c>
      <c r="AG39" s="34">
        <f>SUM(B39:AF39)/31</f>
        <v>0</v>
      </c>
      <c r="AH39" s="108"/>
    </row>
    <row r="40" spans="1:33" ht="27.75" customHeight="1">
      <c r="A40" s="9" t="s">
        <v>11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6"/>
    </row>
    <row r="41" spans="1:33" ht="27.75" customHeight="1">
      <c r="A41" s="9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6"/>
    </row>
    <row r="42" spans="1:33" ht="27.75" customHeight="1">
      <c r="A42" s="8" t="s">
        <v>12</v>
      </c>
      <c r="B42" s="22"/>
      <c r="C42" s="22"/>
      <c r="D42" s="22"/>
      <c r="E42" s="22"/>
      <c r="F42" s="22"/>
      <c r="G42" s="22"/>
      <c r="H42" s="22"/>
      <c r="I42" s="25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6"/>
    </row>
    <row r="43" spans="1:33" ht="27.75" customHeight="1">
      <c r="A43" s="7" t="s">
        <v>28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6">
        <f>SUM(B43:AF43)</f>
        <v>0</v>
      </c>
    </row>
    <row r="44" spans="1:33" ht="27.75" customHeight="1">
      <c r="A44" s="8" t="s">
        <v>4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6"/>
    </row>
    <row r="45" spans="1:33" ht="27.75" customHeight="1">
      <c r="A45" s="8"/>
      <c r="B45" s="22"/>
      <c r="C45" s="22"/>
      <c r="D45" s="22"/>
      <c r="E45" s="22"/>
      <c r="F45" s="22"/>
      <c r="G45" s="22"/>
      <c r="H45" s="22"/>
      <c r="I45" s="25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6"/>
    </row>
    <row r="46" spans="1:33" ht="27.75" customHeight="1">
      <c r="A46" s="8" t="s">
        <v>13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6"/>
    </row>
    <row r="47" spans="1:33" ht="27.75" customHeight="1">
      <c r="A47" s="8"/>
      <c r="B47" s="22"/>
      <c r="C47" s="22"/>
      <c r="D47" s="22"/>
      <c r="E47" s="22"/>
      <c r="F47" s="22"/>
      <c r="G47" s="22"/>
      <c r="H47" s="22"/>
      <c r="I47" s="25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6"/>
    </row>
    <row r="48" spans="1:33" ht="27.75" customHeight="1">
      <c r="A48" s="8" t="s">
        <v>10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8"/>
      <c r="AG48" s="28"/>
    </row>
    <row r="49" spans="1:33" ht="27.75" customHeight="1">
      <c r="A49" s="8"/>
      <c r="B49" s="27"/>
      <c r="C49" s="27"/>
      <c r="D49" s="24"/>
      <c r="E49" s="22"/>
      <c r="F49" s="24"/>
      <c r="G49" s="24"/>
      <c r="H49" s="24"/>
      <c r="I49" s="22"/>
      <c r="J49" s="22"/>
      <c r="K49" s="24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36" t="s">
        <v>27</v>
      </c>
    </row>
    <row r="50" spans="1:34" ht="27.75" customHeight="1">
      <c r="A50" s="8"/>
      <c r="B50" s="28">
        <f aca="true" t="shared" si="3" ref="B50:AF50">SUM(B42:B48)</f>
        <v>0</v>
      </c>
      <c r="C50" s="28">
        <f t="shared" si="3"/>
        <v>0</v>
      </c>
      <c r="D50" s="28">
        <f t="shared" si="3"/>
        <v>0</v>
      </c>
      <c r="E50" s="28">
        <f t="shared" si="3"/>
        <v>0</v>
      </c>
      <c r="F50" s="28">
        <f t="shared" si="3"/>
        <v>0</v>
      </c>
      <c r="G50" s="28">
        <f t="shared" si="3"/>
        <v>0</v>
      </c>
      <c r="H50" s="28">
        <f t="shared" si="3"/>
        <v>0</v>
      </c>
      <c r="I50" s="28">
        <f t="shared" si="3"/>
        <v>0</v>
      </c>
      <c r="J50" s="28">
        <f t="shared" si="3"/>
        <v>0</v>
      </c>
      <c r="K50" s="28">
        <f t="shared" si="3"/>
        <v>0</v>
      </c>
      <c r="L50" s="28">
        <f t="shared" si="3"/>
        <v>0</v>
      </c>
      <c r="M50" s="28">
        <f t="shared" si="3"/>
        <v>0</v>
      </c>
      <c r="N50" s="28">
        <f t="shared" si="3"/>
        <v>0</v>
      </c>
      <c r="O50" s="28">
        <f t="shared" si="3"/>
        <v>0</v>
      </c>
      <c r="P50" s="28">
        <f t="shared" si="3"/>
        <v>0</v>
      </c>
      <c r="Q50" s="28">
        <f t="shared" si="3"/>
        <v>0</v>
      </c>
      <c r="R50" s="28">
        <f t="shared" si="3"/>
        <v>0</v>
      </c>
      <c r="S50" s="28">
        <f t="shared" si="3"/>
        <v>0</v>
      </c>
      <c r="T50" s="28">
        <f t="shared" si="3"/>
        <v>0</v>
      </c>
      <c r="U50" s="28">
        <f t="shared" si="3"/>
        <v>0</v>
      </c>
      <c r="V50" s="28">
        <f t="shared" si="3"/>
        <v>0</v>
      </c>
      <c r="W50" s="28">
        <f t="shared" si="3"/>
        <v>0</v>
      </c>
      <c r="X50" s="28">
        <f t="shared" si="3"/>
        <v>0</v>
      </c>
      <c r="Y50" s="28">
        <f t="shared" si="3"/>
        <v>0</v>
      </c>
      <c r="Z50" s="28">
        <f t="shared" si="3"/>
        <v>0</v>
      </c>
      <c r="AA50" s="28">
        <f t="shared" si="3"/>
        <v>0</v>
      </c>
      <c r="AB50" s="28">
        <f t="shared" si="3"/>
        <v>0</v>
      </c>
      <c r="AC50" s="28">
        <f t="shared" si="3"/>
        <v>0</v>
      </c>
      <c r="AD50" s="28">
        <f t="shared" si="3"/>
        <v>0</v>
      </c>
      <c r="AE50" s="28">
        <f t="shared" si="3"/>
        <v>0</v>
      </c>
      <c r="AF50" s="28">
        <f t="shared" si="3"/>
        <v>0</v>
      </c>
      <c r="AG50" s="34">
        <f>SUM(B50:AF50)/31</f>
        <v>0</v>
      </c>
      <c r="AH50" s="8"/>
    </row>
    <row r="51" spans="1:34" ht="27.75" customHeight="1">
      <c r="A51" s="9" t="s">
        <v>14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6"/>
      <c r="AH51" s="8"/>
    </row>
    <row r="52" spans="1:33" ht="27.75" customHeight="1">
      <c r="A52" s="8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36" t="s">
        <v>27</v>
      </c>
    </row>
    <row r="53" spans="1:33" ht="27.75" customHeight="1">
      <c r="A53" s="8" t="s">
        <v>4</v>
      </c>
      <c r="B53" s="140">
        <v>0.5</v>
      </c>
      <c r="C53" s="140">
        <v>0.4</v>
      </c>
      <c r="D53" s="140">
        <v>0.5</v>
      </c>
      <c r="E53" s="140">
        <v>0.4</v>
      </c>
      <c r="F53" s="140">
        <v>0.3</v>
      </c>
      <c r="G53" s="140">
        <v>0.4</v>
      </c>
      <c r="H53" s="140">
        <v>0.5</v>
      </c>
      <c r="I53" s="140">
        <v>0.5</v>
      </c>
      <c r="J53" s="140">
        <v>0.5</v>
      </c>
      <c r="K53" s="140">
        <v>0.5</v>
      </c>
      <c r="L53" s="140">
        <v>0.5</v>
      </c>
      <c r="M53" s="140">
        <v>0.3</v>
      </c>
      <c r="N53" s="140">
        <v>0.4</v>
      </c>
      <c r="O53" s="140">
        <v>0.5</v>
      </c>
      <c r="P53" s="140">
        <v>0.5</v>
      </c>
      <c r="Q53" s="140">
        <v>0.5</v>
      </c>
      <c r="R53" s="140">
        <v>0.5</v>
      </c>
      <c r="S53" s="140">
        <v>0.3</v>
      </c>
      <c r="T53" s="140">
        <v>0</v>
      </c>
      <c r="U53" s="140">
        <v>0.4</v>
      </c>
      <c r="V53" s="140">
        <v>0.7</v>
      </c>
      <c r="W53" s="140">
        <v>0.7</v>
      </c>
      <c r="X53" s="140">
        <v>0.5</v>
      </c>
      <c r="Y53" s="140">
        <v>0.5</v>
      </c>
      <c r="Z53" s="140">
        <v>0.5</v>
      </c>
      <c r="AA53" s="140">
        <v>0.3</v>
      </c>
      <c r="AB53" s="140">
        <v>0.3</v>
      </c>
      <c r="AC53" s="140">
        <v>0.5</v>
      </c>
      <c r="AD53" s="140">
        <v>0.5</v>
      </c>
      <c r="AE53" s="140">
        <v>0.6</v>
      </c>
      <c r="AF53" s="140">
        <v>0.5</v>
      </c>
      <c r="AG53" s="34">
        <f>SUM(B53:AF53)/31</f>
        <v>0.45161290322580644</v>
      </c>
    </row>
    <row r="54" spans="1:33" ht="27.75" customHeight="1">
      <c r="A54" s="8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6"/>
    </row>
    <row r="55" spans="1:33" ht="27.75" customHeight="1">
      <c r="A55" s="8" t="s">
        <v>15</v>
      </c>
      <c r="B55" s="26">
        <f>SUM(B12+B25+B39+B50+B53)</f>
        <v>13.727</v>
      </c>
      <c r="C55" s="26">
        <f aca="true" t="shared" si="4" ref="C55:AF55">SUM(C12+C25+C39+C50+C53)</f>
        <v>14.294</v>
      </c>
      <c r="D55" s="26">
        <f t="shared" si="4"/>
        <v>14.149</v>
      </c>
      <c r="E55" s="26">
        <f t="shared" si="4"/>
        <v>14.918000000000001</v>
      </c>
      <c r="F55" s="26">
        <f t="shared" si="4"/>
        <v>15.035</v>
      </c>
      <c r="G55" s="26">
        <f t="shared" si="4"/>
        <v>14.867</v>
      </c>
      <c r="H55" s="26">
        <f t="shared" si="4"/>
        <v>15.553</v>
      </c>
      <c r="I55" s="26">
        <f t="shared" si="4"/>
        <v>15.543</v>
      </c>
      <c r="J55" s="26">
        <f t="shared" si="4"/>
        <v>14.423</v>
      </c>
      <c r="K55" s="26">
        <f t="shared" si="4"/>
        <v>14.706</v>
      </c>
      <c r="L55" s="26">
        <f t="shared" si="4"/>
        <v>15.711</v>
      </c>
      <c r="M55" s="26">
        <f t="shared" si="4"/>
        <v>14.182</v>
      </c>
      <c r="N55" s="26">
        <f t="shared" si="4"/>
        <v>15.099</v>
      </c>
      <c r="O55" s="26">
        <f t="shared" si="4"/>
        <v>14.355</v>
      </c>
      <c r="P55" s="26">
        <f t="shared" si="4"/>
        <v>15.18</v>
      </c>
      <c r="Q55" s="26">
        <f t="shared" si="4"/>
        <v>14.452</v>
      </c>
      <c r="R55" s="26">
        <f t="shared" si="4"/>
        <v>14.785</v>
      </c>
      <c r="S55" s="26">
        <f t="shared" si="4"/>
        <v>15.443000000000001</v>
      </c>
      <c r="T55" s="26">
        <f t="shared" si="4"/>
        <v>15.45</v>
      </c>
      <c r="U55" s="26">
        <f t="shared" si="4"/>
        <v>16.427999999999997</v>
      </c>
      <c r="V55" s="26">
        <f t="shared" si="4"/>
        <v>15.02</v>
      </c>
      <c r="W55" s="26">
        <f t="shared" si="4"/>
        <v>15.354</v>
      </c>
      <c r="X55" s="26">
        <f t="shared" si="4"/>
        <v>15.674</v>
      </c>
      <c r="Y55" s="26">
        <f t="shared" si="4"/>
        <v>14.929</v>
      </c>
      <c r="Z55" s="26">
        <f t="shared" si="4"/>
        <v>15.68</v>
      </c>
      <c r="AA55" s="26">
        <f t="shared" si="4"/>
        <v>15.912</v>
      </c>
      <c r="AB55" s="26">
        <f t="shared" si="4"/>
        <v>15.408000000000001</v>
      </c>
      <c r="AC55" s="26">
        <f t="shared" si="4"/>
        <v>15.57</v>
      </c>
      <c r="AD55" s="26">
        <f t="shared" si="4"/>
        <v>16.128999999999998</v>
      </c>
      <c r="AE55" s="26">
        <f t="shared" si="4"/>
        <v>15.402</v>
      </c>
      <c r="AF55" s="26">
        <f t="shared" si="4"/>
        <v>15.943</v>
      </c>
      <c r="AG55" s="26"/>
    </row>
    <row r="56" spans="1:33" ht="27.75" customHeight="1">
      <c r="A56" s="8"/>
      <c r="B56" s="25"/>
      <c r="C56" s="16"/>
      <c r="D56" s="25"/>
      <c r="E56" s="22"/>
      <c r="F56" s="25"/>
      <c r="G56" s="25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6"/>
    </row>
    <row r="57" spans="1:33" ht="27.75" customHeight="1">
      <c r="A57" s="8" t="s">
        <v>16</v>
      </c>
      <c r="B57" s="96">
        <v>0</v>
      </c>
      <c r="C57" s="96">
        <v>0</v>
      </c>
      <c r="D57" s="96">
        <v>0</v>
      </c>
      <c r="E57" s="96">
        <v>0</v>
      </c>
      <c r="F57" s="96">
        <v>0</v>
      </c>
      <c r="G57" s="96">
        <v>0</v>
      </c>
      <c r="H57" s="96">
        <v>0</v>
      </c>
      <c r="I57" s="96">
        <v>0</v>
      </c>
      <c r="J57" s="96">
        <v>0</v>
      </c>
      <c r="K57" s="96">
        <v>0</v>
      </c>
      <c r="L57" s="96">
        <v>0</v>
      </c>
      <c r="M57" s="96">
        <v>0</v>
      </c>
      <c r="N57" s="96">
        <v>0</v>
      </c>
      <c r="O57" s="96">
        <v>0</v>
      </c>
      <c r="P57" s="96">
        <v>0</v>
      </c>
      <c r="Q57" s="96">
        <v>0</v>
      </c>
      <c r="R57" s="96">
        <v>0</v>
      </c>
      <c r="S57" s="96">
        <v>0</v>
      </c>
      <c r="T57" s="96">
        <v>0</v>
      </c>
      <c r="U57" s="96">
        <v>0</v>
      </c>
      <c r="V57" s="96">
        <v>0</v>
      </c>
      <c r="W57" s="96">
        <v>0</v>
      </c>
      <c r="X57" s="96">
        <v>0</v>
      </c>
      <c r="Y57" s="96">
        <v>0</v>
      </c>
      <c r="Z57" s="96">
        <v>0</v>
      </c>
      <c r="AA57" s="96">
        <v>0</v>
      </c>
      <c r="AB57" s="96">
        <v>0</v>
      </c>
      <c r="AC57" s="96">
        <v>0</v>
      </c>
      <c r="AD57" s="96">
        <v>0</v>
      </c>
      <c r="AE57" s="96">
        <v>0</v>
      </c>
      <c r="AF57" s="96">
        <v>0</v>
      </c>
      <c r="AG57" s="26"/>
    </row>
    <row r="58" spans="1:33" ht="27.75" customHeight="1">
      <c r="A58" s="8"/>
      <c r="B58" s="25"/>
      <c r="C58" s="25"/>
      <c r="D58" s="29"/>
      <c r="E58" s="22"/>
      <c r="F58" s="25"/>
      <c r="G58" s="25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36" t="s">
        <v>27</v>
      </c>
    </row>
    <row r="59" spans="1:33" ht="27.75" customHeight="1" thickBot="1">
      <c r="A59" s="9" t="s">
        <v>20</v>
      </c>
      <c r="B59" s="94">
        <f aca="true" t="shared" si="5" ref="B59:AC59">SUM(B55:B57)</f>
        <v>13.727</v>
      </c>
      <c r="C59" s="94">
        <f t="shared" si="5"/>
        <v>14.294</v>
      </c>
      <c r="D59" s="94">
        <f t="shared" si="5"/>
        <v>14.149</v>
      </c>
      <c r="E59" s="94">
        <f t="shared" si="5"/>
        <v>14.918000000000001</v>
      </c>
      <c r="F59" s="94">
        <f t="shared" si="5"/>
        <v>15.035</v>
      </c>
      <c r="G59" s="94">
        <f t="shared" si="5"/>
        <v>14.867</v>
      </c>
      <c r="H59" s="94">
        <f t="shared" si="5"/>
        <v>15.553</v>
      </c>
      <c r="I59" s="94">
        <f t="shared" si="5"/>
        <v>15.543</v>
      </c>
      <c r="J59" s="94">
        <f t="shared" si="5"/>
        <v>14.423</v>
      </c>
      <c r="K59" s="94">
        <f t="shared" si="5"/>
        <v>14.706</v>
      </c>
      <c r="L59" s="94">
        <f t="shared" si="5"/>
        <v>15.711</v>
      </c>
      <c r="M59" s="94">
        <f t="shared" si="5"/>
        <v>14.182</v>
      </c>
      <c r="N59" s="94">
        <f t="shared" si="5"/>
        <v>15.099</v>
      </c>
      <c r="O59" s="94">
        <f t="shared" si="5"/>
        <v>14.355</v>
      </c>
      <c r="P59" s="94">
        <f t="shared" si="5"/>
        <v>15.18</v>
      </c>
      <c r="Q59" s="94">
        <f t="shared" si="5"/>
        <v>14.452</v>
      </c>
      <c r="R59" s="94">
        <f t="shared" si="5"/>
        <v>14.785</v>
      </c>
      <c r="S59" s="94">
        <f t="shared" si="5"/>
        <v>15.443000000000001</v>
      </c>
      <c r="T59" s="94">
        <f t="shared" si="5"/>
        <v>15.45</v>
      </c>
      <c r="U59" s="94">
        <f t="shared" si="5"/>
        <v>16.427999999999997</v>
      </c>
      <c r="V59" s="94">
        <f t="shared" si="5"/>
        <v>15.02</v>
      </c>
      <c r="W59" s="94">
        <f t="shared" si="5"/>
        <v>15.354</v>
      </c>
      <c r="X59" s="94">
        <f t="shared" si="5"/>
        <v>15.674</v>
      </c>
      <c r="Y59" s="94">
        <f t="shared" si="5"/>
        <v>14.929</v>
      </c>
      <c r="Z59" s="94">
        <f t="shared" si="5"/>
        <v>15.68</v>
      </c>
      <c r="AA59" s="94">
        <f t="shared" si="5"/>
        <v>15.912</v>
      </c>
      <c r="AB59" s="94">
        <f t="shared" si="5"/>
        <v>15.408000000000001</v>
      </c>
      <c r="AC59" s="94">
        <f t="shared" si="5"/>
        <v>15.57</v>
      </c>
      <c r="AD59" s="94">
        <f>SUM(AD55:AD57)</f>
        <v>16.128999999999998</v>
      </c>
      <c r="AE59" s="94">
        <f>SUM(AE55:AE57)</f>
        <v>15.402</v>
      </c>
      <c r="AF59" s="94">
        <f>SUM(AF55:AF57)</f>
        <v>15.943</v>
      </c>
      <c r="AG59" s="98">
        <f>SUM(B59:AF59)/31</f>
        <v>15.13938709677419</v>
      </c>
    </row>
    <row r="60" spans="1:16" ht="27.75" customHeight="1">
      <c r="A60" s="9"/>
      <c r="B60" s="10"/>
      <c r="C60" s="7"/>
      <c r="D60" s="7"/>
      <c r="E60" s="7"/>
      <c r="F60" s="7"/>
      <c r="G60" s="7"/>
      <c r="H60" s="7"/>
      <c r="I60" s="10"/>
      <c r="J60" s="10"/>
      <c r="K60" s="10"/>
      <c r="L60" s="10"/>
      <c r="M60" s="10"/>
      <c r="N60" s="10"/>
      <c r="O60" s="10"/>
      <c r="P60" s="10"/>
    </row>
    <row r="61" spans="1:33" ht="27.75" customHeight="1">
      <c r="A61" s="8" t="s">
        <v>31</v>
      </c>
      <c r="B61" s="8"/>
      <c r="C61" s="8"/>
      <c r="D61" s="8"/>
      <c r="E61" s="8"/>
      <c r="F61" s="8"/>
      <c r="G61" s="8"/>
      <c r="H61" s="8"/>
      <c r="I61" s="13"/>
      <c r="J61" s="13"/>
      <c r="K61" s="13"/>
      <c r="L61" s="13"/>
      <c r="M61" s="13"/>
      <c r="N61" s="13"/>
      <c r="O61" s="13"/>
      <c r="P61" s="13"/>
      <c r="Q61" s="7"/>
      <c r="R61" s="7"/>
      <c r="S61" s="8"/>
      <c r="T61" s="8"/>
      <c r="U61" s="8"/>
      <c r="V61" s="8"/>
      <c r="W61" s="8"/>
      <c r="X61" s="8"/>
      <c r="Y61" s="8"/>
      <c r="Z61" s="13"/>
      <c r="AA61" s="13"/>
      <c r="AB61" s="13"/>
      <c r="AC61" s="13"/>
      <c r="AD61" s="13"/>
      <c r="AE61" s="13"/>
      <c r="AF61" s="13"/>
      <c r="AG61" s="13"/>
    </row>
    <row r="62" ht="19.5">
      <c r="AH62" s="8"/>
    </row>
    <row r="63" spans="1:33" ht="19.5">
      <c r="A63" s="8"/>
      <c r="B63" s="8"/>
      <c r="C63" s="8"/>
      <c r="D63" s="8"/>
      <c r="E63" s="8"/>
      <c r="F63" s="8"/>
      <c r="G63" s="8"/>
      <c r="H63" s="8"/>
      <c r="I63" s="13"/>
      <c r="J63" s="13"/>
      <c r="K63" s="13"/>
      <c r="L63" s="13"/>
      <c r="M63" s="13"/>
      <c r="N63" s="13"/>
      <c r="O63" s="13"/>
      <c r="P63" s="13"/>
      <c r="Q63" s="7"/>
      <c r="R63" s="7"/>
      <c r="S63" s="8"/>
      <c r="T63" s="8"/>
      <c r="U63" s="8"/>
      <c r="V63" s="8"/>
      <c r="W63" s="8"/>
      <c r="X63" s="8"/>
      <c r="Y63" s="8"/>
      <c r="Z63" s="13"/>
      <c r="AA63" s="13"/>
      <c r="AB63" s="13"/>
      <c r="AC63" s="13"/>
      <c r="AD63" s="13"/>
      <c r="AE63" s="13"/>
      <c r="AF63" s="13"/>
      <c r="AG63" s="13"/>
    </row>
    <row r="64" spans="1:16" ht="19.5">
      <c r="A64" s="8"/>
      <c r="B64" s="8"/>
      <c r="C64" s="8"/>
      <c r="D64" s="8"/>
      <c r="E64" s="8"/>
      <c r="F64" s="8"/>
      <c r="G64" s="8"/>
      <c r="H64" s="8"/>
      <c r="I64" s="13"/>
      <c r="J64" s="13"/>
      <c r="K64" s="13"/>
      <c r="L64" s="13"/>
      <c r="M64" s="13"/>
      <c r="N64" s="13"/>
      <c r="O64" s="13"/>
      <c r="P64" s="13"/>
    </row>
  </sheetData>
  <sheetProtection/>
  <printOptions/>
  <pageMargins left="0.56" right="0.54" top="0.5" bottom="0.5" header="0.5" footer="0.5"/>
  <pageSetup horizontalDpi="300" verticalDpi="300" orientation="landscape" scale="3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44"/>
  <sheetViews>
    <sheetView zoomScale="50" zoomScaleNormal="50" zoomScalePageLayoutView="0" workbookViewId="0" topLeftCell="A1">
      <pane xSplit="1" ySplit="5" topLeftCell="H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7" sqref="A17"/>
    </sheetView>
  </sheetViews>
  <sheetFormatPr defaultColWidth="11.5546875" defaultRowHeight="15"/>
  <cols>
    <col min="1" max="1" width="32.3359375" style="15" customWidth="1"/>
    <col min="2" max="2" width="10.10546875" style="15" bestFit="1" customWidth="1"/>
    <col min="3" max="18" width="9.3359375" style="15" bestFit="1" customWidth="1"/>
    <col min="19" max="32" width="11.5546875" style="15" customWidth="1"/>
    <col min="33" max="33" width="10.3359375" style="37" bestFit="1" customWidth="1"/>
    <col min="34" max="16384" width="11.5546875" style="15" customWidth="1"/>
  </cols>
  <sheetData>
    <row r="1" spans="1:33" ht="22.5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103"/>
    </row>
    <row r="2" spans="1:33" ht="22.5">
      <c r="A2" s="1">
        <v>42644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103"/>
    </row>
    <row r="3" spans="1:33" ht="22.5">
      <c r="A3" s="3" t="s">
        <v>19</v>
      </c>
      <c r="Z3" s="4"/>
      <c r="AA3" s="3"/>
      <c r="AB3" s="4"/>
      <c r="AC3" s="4"/>
      <c r="AD3" s="4"/>
      <c r="AE3" s="4"/>
      <c r="AF3" s="4"/>
      <c r="AG3" s="38"/>
    </row>
    <row r="4" spans="1:36" ht="22.5">
      <c r="A4" s="6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30"/>
      <c r="AH4" s="25"/>
      <c r="AI4" s="25"/>
      <c r="AJ4" s="25"/>
    </row>
    <row r="5" spans="1:33" ht="22.5">
      <c r="A5" s="8"/>
      <c r="B5" s="91">
        <v>1</v>
      </c>
      <c r="C5" s="91">
        <v>2</v>
      </c>
      <c r="D5" s="91">
        <v>3</v>
      </c>
      <c r="E5" s="91">
        <v>4</v>
      </c>
      <c r="F5" s="91">
        <v>5</v>
      </c>
      <c r="G5" s="91">
        <v>6</v>
      </c>
      <c r="H5" s="91">
        <v>7</v>
      </c>
      <c r="I5" s="91">
        <v>8</v>
      </c>
      <c r="J5" s="91">
        <v>9</v>
      </c>
      <c r="K5" s="91">
        <v>10</v>
      </c>
      <c r="L5" s="91">
        <v>11</v>
      </c>
      <c r="M5" s="91">
        <v>12</v>
      </c>
      <c r="N5" s="91">
        <v>13</v>
      </c>
      <c r="O5" s="91">
        <v>14</v>
      </c>
      <c r="P5" s="91">
        <v>15</v>
      </c>
      <c r="Q5" s="92">
        <v>16</v>
      </c>
      <c r="R5" s="92">
        <v>17</v>
      </c>
      <c r="S5" s="93">
        <v>18</v>
      </c>
      <c r="T5" s="93">
        <v>19</v>
      </c>
      <c r="U5" s="93">
        <v>20</v>
      </c>
      <c r="V5" s="93">
        <v>21</v>
      </c>
      <c r="W5" s="93">
        <v>22</v>
      </c>
      <c r="X5" s="93">
        <v>23</v>
      </c>
      <c r="Y5" s="93">
        <v>24</v>
      </c>
      <c r="Z5" s="92">
        <v>25</v>
      </c>
      <c r="AA5" s="92">
        <v>26</v>
      </c>
      <c r="AB5" s="92">
        <v>27</v>
      </c>
      <c r="AC5" s="92">
        <v>28</v>
      </c>
      <c r="AD5" s="92">
        <v>29</v>
      </c>
      <c r="AE5" s="92">
        <v>30</v>
      </c>
      <c r="AF5" s="92">
        <v>31</v>
      </c>
      <c r="AG5" s="31" t="s">
        <v>30</v>
      </c>
    </row>
    <row r="6" spans="1:33" ht="22.5">
      <c r="A6" s="9" t="s">
        <v>0</v>
      </c>
      <c r="B6" s="16"/>
      <c r="C6" s="16"/>
      <c r="D6" s="16"/>
      <c r="E6" s="16"/>
      <c r="F6" s="16"/>
      <c r="G6" s="16"/>
      <c r="H6" s="16"/>
      <c r="I6" s="74"/>
      <c r="J6" s="74"/>
      <c r="K6" s="74"/>
      <c r="L6" s="74"/>
      <c r="M6" s="74"/>
      <c r="N6" s="74"/>
      <c r="O6" s="74"/>
      <c r="P6" s="74"/>
      <c r="Q6" s="22"/>
      <c r="R6" s="22"/>
      <c r="S6" s="25"/>
      <c r="T6" s="25"/>
      <c r="U6" s="25"/>
      <c r="V6" s="25"/>
      <c r="W6" s="25"/>
      <c r="X6" s="25"/>
      <c r="Y6" s="25"/>
      <c r="Z6" s="22"/>
      <c r="AA6" s="22"/>
      <c r="AB6" s="22"/>
      <c r="AC6" s="22"/>
      <c r="AD6" s="22"/>
      <c r="AE6" s="22"/>
      <c r="AF6" s="22"/>
      <c r="AG6" s="36"/>
    </row>
    <row r="7" spans="1:33" ht="22.5">
      <c r="A7" s="8" t="s">
        <v>1</v>
      </c>
      <c r="B7" s="45">
        <v>0</v>
      </c>
      <c r="C7" s="45">
        <v>0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  <c r="AC7" s="45">
        <v>0</v>
      </c>
      <c r="AD7" s="45">
        <v>0</v>
      </c>
      <c r="AE7" s="45">
        <v>0</v>
      </c>
      <c r="AF7" s="45">
        <v>0</v>
      </c>
      <c r="AG7" s="45"/>
    </row>
    <row r="8" spans="1:33" ht="22.5">
      <c r="A8" s="8" t="s">
        <v>2</v>
      </c>
      <c r="B8" s="45">
        <v>15.496</v>
      </c>
      <c r="C8" s="45">
        <v>15.325</v>
      </c>
      <c r="D8" s="45">
        <v>17.179</v>
      </c>
      <c r="E8" s="45">
        <v>17.398</v>
      </c>
      <c r="F8" s="45">
        <v>14.692</v>
      </c>
      <c r="G8" s="45">
        <v>16.556</v>
      </c>
      <c r="H8" s="45">
        <v>14.961</v>
      </c>
      <c r="I8" s="45">
        <v>15.771</v>
      </c>
      <c r="J8" s="45">
        <v>15.263</v>
      </c>
      <c r="K8" s="45">
        <v>15.749</v>
      </c>
      <c r="L8" s="45">
        <v>15.018</v>
      </c>
      <c r="M8" s="45">
        <v>15.997</v>
      </c>
      <c r="N8" s="45">
        <v>15.304</v>
      </c>
      <c r="O8" s="45">
        <v>15.972</v>
      </c>
      <c r="P8" s="45">
        <v>15.567</v>
      </c>
      <c r="Q8" s="45">
        <v>14.651</v>
      </c>
      <c r="R8" s="45">
        <v>15.797</v>
      </c>
      <c r="S8" s="45">
        <v>16.691</v>
      </c>
      <c r="T8" s="45">
        <v>17.17</v>
      </c>
      <c r="U8" s="45">
        <v>16.119</v>
      </c>
      <c r="V8" s="45">
        <v>16.207</v>
      </c>
      <c r="W8" s="45">
        <v>15.73</v>
      </c>
      <c r="X8" s="45">
        <v>14.511</v>
      </c>
      <c r="Y8" s="45">
        <v>14.555</v>
      </c>
      <c r="Z8" s="45">
        <v>15.275</v>
      </c>
      <c r="AA8" s="45">
        <v>16.021</v>
      </c>
      <c r="AB8" s="45">
        <v>15.183</v>
      </c>
      <c r="AC8" s="45">
        <v>15.972</v>
      </c>
      <c r="AD8" s="45">
        <v>13.933</v>
      </c>
      <c r="AE8" s="45">
        <v>14.842</v>
      </c>
      <c r="AF8" s="45">
        <v>15.319</v>
      </c>
      <c r="AG8" s="45"/>
    </row>
    <row r="9" spans="1:33" ht="22.5">
      <c r="A9" s="8"/>
      <c r="B9" s="77">
        <f aca="true" t="shared" si="0" ref="B9:AF9">SUM(B7:B8)</f>
        <v>15.496</v>
      </c>
      <c r="C9" s="77">
        <f t="shared" si="0"/>
        <v>15.325</v>
      </c>
      <c r="D9" s="77">
        <f t="shared" si="0"/>
        <v>17.179</v>
      </c>
      <c r="E9" s="77">
        <f t="shared" si="0"/>
        <v>17.398</v>
      </c>
      <c r="F9" s="77">
        <f t="shared" si="0"/>
        <v>14.692</v>
      </c>
      <c r="G9" s="77">
        <f t="shared" si="0"/>
        <v>16.556</v>
      </c>
      <c r="H9" s="77">
        <f t="shared" si="0"/>
        <v>14.961</v>
      </c>
      <c r="I9" s="77">
        <f t="shared" si="0"/>
        <v>15.771</v>
      </c>
      <c r="J9" s="77">
        <f t="shared" si="0"/>
        <v>15.263</v>
      </c>
      <c r="K9" s="77">
        <f t="shared" si="0"/>
        <v>15.749</v>
      </c>
      <c r="L9" s="77">
        <f t="shared" si="0"/>
        <v>15.018</v>
      </c>
      <c r="M9" s="77">
        <f t="shared" si="0"/>
        <v>15.997</v>
      </c>
      <c r="N9" s="77">
        <f t="shared" si="0"/>
        <v>15.304</v>
      </c>
      <c r="O9" s="77">
        <f t="shared" si="0"/>
        <v>15.972</v>
      </c>
      <c r="P9" s="77">
        <f t="shared" si="0"/>
        <v>15.567</v>
      </c>
      <c r="Q9" s="77">
        <f t="shared" si="0"/>
        <v>14.651</v>
      </c>
      <c r="R9" s="77">
        <f t="shared" si="0"/>
        <v>15.797</v>
      </c>
      <c r="S9" s="77">
        <f t="shared" si="0"/>
        <v>16.691</v>
      </c>
      <c r="T9" s="77">
        <f t="shared" si="0"/>
        <v>17.17</v>
      </c>
      <c r="U9" s="77">
        <f t="shared" si="0"/>
        <v>16.119</v>
      </c>
      <c r="V9" s="77">
        <f t="shared" si="0"/>
        <v>16.207</v>
      </c>
      <c r="W9" s="77">
        <f t="shared" si="0"/>
        <v>15.73</v>
      </c>
      <c r="X9" s="77">
        <f t="shared" si="0"/>
        <v>14.511</v>
      </c>
      <c r="Y9" s="77">
        <f t="shared" si="0"/>
        <v>14.555</v>
      </c>
      <c r="Z9" s="77">
        <f t="shared" si="0"/>
        <v>15.275</v>
      </c>
      <c r="AA9" s="77">
        <f t="shared" si="0"/>
        <v>16.021</v>
      </c>
      <c r="AB9" s="77">
        <f t="shared" si="0"/>
        <v>15.183</v>
      </c>
      <c r="AC9" s="77">
        <f t="shared" si="0"/>
        <v>15.972</v>
      </c>
      <c r="AD9" s="77">
        <f t="shared" si="0"/>
        <v>13.933</v>
      </c>
      <c r="AE9" s="77">
        <f t="shared" si="0"/>
        <v>14.842</v>
      </c>
      <c r="AF9" s="77">
        <f t="shared" si="0"/>
        <v>15.319</v>
      </c>
      <c r="AG9" s="40">
        <f>AVERAGE(C9:AF9)</f>
        <v>15.624266666666669</v>
      </c>
    </row>
    <row r="10" spans="1:33" ht="22.5">
      <c r="A10" s="9" t="s">
        <v>3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45"/>
    </row>
    <row r="11" spans="1:33" ht="22.5">
      <c r="A11" s="8" t="s">
        <v>18</v>
      </c>
      <c r="B11" s="194">
        <v>11.3</v>
      </c>
      <c r="C11" s="195">
        <v>12.4</v>
      </c>
      <c r="D11" s="195">
        <v>14</v>
      </c>
      <c r="E11" s="195">
        <v>13.2</v>
      </c>
      <c r="F11" s="195">
        <v>12.7</v>
      </c>
      <c r="G11" s="195">
        <v>13.8</v>
      </c>
      <c r="H11" s="112">
        <v>14.4</v>
      </c>
      <c r="I11" s="112">
        <v>13</v>
      </c>
      <c r="J11" s="196">
        <v>13.7</v>
      </c>
      <c r="K11" s="112">
        <v>12.2</v>
      </c>
      <c r="L11" s="112">
        <v>12.6</v>
      </c>
      <c r="M11" s="112">
        <v>12.8</v>
      </c>
      <c r="N11" s="112">
        <v>12.3</v>
      </c>
      <c r="O11" s="112">
        <v>14.9</v>
      </c>
      <c r="P11" s="112">
        <v>12.2</v>
      </c>
      <c r="Q11" s="112">
        <v>15.7</v>
      </c>
      <c r="R11" s="112">
        <v>14.8</v>
      </c>
      <c r="S11" s="112">
        <v>15.2</v>
      </c>
      <c r="T11" s="112">
        <v>14.2</v>
      </c>
      <c r="U11" s="112">
        <v>13.2</v>
      </c>
      <c r="V11" s="112">
        <v>12.6</v>
      </c>
      <c r="W11" s="112">
        <v>13.9</v>
      </c>
      <c r="X11" s="112">
        <v>13.8</v>
      </c>
      <c r="Y11" s="196">
        <v>13.8</v>
      </c>
      <c r="Z11" s="112">
        <v>14.2</v>
      </c>
      <c r="AA11" s="112">
        <v>14.5</v>
      </c>
      <c r="AB11" s="196">
        <v>13.2</v>
      </c>
      <c r="AC11" s="112">
        <v>13.3</v>
      </c>
      <c r="AD11" s="112">
        <v>13.7</v>
      </c>
      <c r="AE11" s="112">
        <v>14.4</v>
      </c>
      <c r="AF11" s="112">
        <v>14.7</v>
      </c>
      <c r="AG11" s="45">
        <f>AVERAGE(B11:AF11)</f>
        <v>13.570967741935483</v>
      </c>
    </row>
    <row r="12" spans="1:33" ht="22.5">
      <c r="A12" s="7" t="s">
        <v>26</v>
      </c>
      <c r="B12" s="196">
        <v>1</v>
      </c>
      <c r="C12" s="197">
        <v>1</v>
      </c>
      <c r="D12" s="197">
        <v>1</v>
      </c>
      <c r="E12" s="197">
        <v>1</v>
      </c>
      <c r="F12" s="197">
        <v>1</v>
      </c>
      <c r="G12" s="197">
        <v>1</v>
      </c>
      <c r="H12" s="196">
        <v>1</v>
      </c>
      <c r="I12" s="196">
        <v>1</v>
      </c>
      <c r="J12" s="196">
        <v>1</v>
      </c>
      <c r="K12" s="196">
        <v>1</v>
      </c>
      <c r="L12" s="196">
        <v>1</v>
      </c>
      <c r="M12" s="196">
        <v>1</v>
      </c>
      <c r="N12" s="196">
        <v>1</v>
      </c>
      <c r="O12" s="196">
        <v>1</v>
      </c>
      <c r="P12" s="196">
        <v>1</v>
      </c>
      <c r="Q12" s="196">
        <v>1</v>
      </c>
      <c r="R12" s="196">
        <v>1</v>
      </c>
      <c r="S12" s="196">
        <v>1</v>
      </c>
      <c r="T12" s="196">
        <v>1</v>
      </c>
      <c r="U12" s="196">
        <v>1</v>
      </c>
      <c r="V12" s="196">
        <v>1</v>
      </c>
      <c r="W12" s="196">
        <v>1</v>
      </c>
      <c r="X12" s="196">
        <v>1</v>
      </c>
      <c r="Y12" s="196">
        <v>0.8</v>
      </c>
      <c r="Z12" s="196">
        <v>1</v>
      </c>
      <c r="AA12" s="196">
        <v>1</v>
      </c>
      <c r="AB12" s="196">
        <v>1</v>
      </c>
      <c r="AC12" s="196">
        <v>1</v>
      </c>
      <c r="AD12" s="196">
        <v>1</v>
      </c>
      <c r="AE12" s="196">
        <v>1</v>
      </c>
      <c r="AF12" s="196">
        <v>1</v>
      </c>
      <c r="AG12" s="45">
        <f>AVERAGE(B12:AF12)</f>
        <v>0.9935483870967742</v>
      </c>
    </row>
    <row r="13" spans="1:33" ht="22.5">
      <c r="A13" s="8" t="s">
        <v>5</v>
      </c>
      <c r="B13" s="196">
        <v>3.2</v>
      </c>
      <c r="C13" s="197">
        <v>3.2</v>
      </c>
      <c r="D13" s="197">
        <v>3.2</v>
      </c>
      <c r="E13" s="197">
        <v>3.2</v>
      </c>
      <c r="F13" s="197">
        <v>3.2</v>
      </c>
      <c r="G13" s="197">
        <v>3.1</v>
      </c>
      <c r="H13" s="196">
        <v>3</v>
      </c>
      <c r="I13" s="196">
        <v>3</v>
      </c>
      <c r="J13" s="196">
        <v>3</v>
      </c>
      <c r="K13" s="112">
        <v>3.1</v>
      </c>
      <c r="L13" s="196">
        <v>3.1</v>
      </c>
      <c r="M13" s="196">
        <v>3.1</v>
      </c>
      <c r="N13" s="196">
        <v>3.1</v>
      </c>
      <c r="O13" s="196">
        <v>3.1</v>
      </c>
      <c r="P13" s="196">
        <v>3.1</v>
      </c>
      <c r="Q13" s="196">
        <v>3.1</v>
      </c>
      <c r="R13" s="196">
        <v>3</v>
      </c>
      <c r="S13" s="112">
        <v>3</v>
      </c>
      <c r="T13" s="196">
        <v>3.1</v>
      </c>
      <c r="U13" s="196">
        <v>3.1</v>
      </c>
      <c r="V13" s="196">
        <v>3.1</v>
      </c>
      <c r="W13" s="196">
        <v>3.1</v>
      </c>
      <c r="X13" s="196">
        <v>3.2</v>
      </c>
      <c r="Y13" s="196">
        <v>3</v>
      </c>
      <c r="Z13" s="196">
        <v>2.9</v>
      </c>
      <c r="AA13" s="196">
        <v>2.8</v>
      </c>
      <c r="AB13" s="196">
        <v>2.8</v>
      </c>
      <c r="AC13" s="196">
        <v>2.8</v>
      </c>
      <c r="AD13" s="196">
        <v>2.8</v>
      </c>
      <c r="AE13" s="196">
        <v>2.8</v>
      </c>
      <c r="AF13" s="196">
        <v>2.8</v>
      </c>
      <c r="AG13" s="45">
        <f>AVERAGE(B13:AF13)</f>
        <v>3.0354838709677416</v>
      </c>
    </row>
    <row r="14" spans="1:33" ht="22.5">
      <c r="A14" s="8" t="s">
        <v>6</v>
      </c>
      <c r="B14" s="138"/>
      <c r="C14" s="138"/>
      <c r="D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45"/>
    </row>
    <row r="15" spans="1:33" ht="22.5">
      <c r="A15" s="8" t="s">
        <v>7</v>
      </c>
      <c r="B15" s="138"/>
      <c r="C15" s="138"/>
      <c r="D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45"/>
    </row>
    <row r="16" spans="1:33" ht="22.5">
      <c r="A16" s="8"/>
      <c r="B16" s="77">
        <f aca="true" t="shared" si="1" ref="B16:AF16">SUM(B11:B15)</f>
        <v>15.5</v>
      </c>
      <c r="C16" s="77">
        <f t="shared" si="1"/>
        <v>16.6</v>
      </c>
      <c r="D16" s="77">
        <f t="shared" si="1"/>
        <v>18.2</v>
      </c>
      <c r="E16" s="77">
        <f t="shared" si="1"/>
        <v>17.4</v>
      </c>
      <c r="F16" s="77">
        <f>SUM(F11:F15)</f>
        <v>16.9</v>
      </c>
      <c r="G16" s="77">
        <f t="shared" si="1"/>
        <v>17.900000000000002</v>
      </c>
      <c r="H16" s="77">
        <f t="shared" si="1"/>
        <v>18.4</v>
      </c>
      <c r="I16" s="77">
        <f t="shared" si="1"/>
        <v>17</v>
      </c>
      <c r="J16" s="77">
        <f t="shared" si="1"/>
        <v>17.7</v>
      </c>
      <c r="K16" s="77">
        <f t="shared" si="1"/>
        <v>16.3</v>
      </c>
      <c r="L16" s="77">
        <f t="shared" si="1"/>
        <v>16.7</v>
      </c>
      <c r="M16" s="77">
        <f t="shared" si="1"/>
        <v>16.900000000000002</v>
      </c>
      <c r="N16" s="77">
        <f t="shared" si="1"/>
        <v>16.400000000000002</v>
      </c>
      <c r="O16" s="77">
        <f t="shared" si="1"/>
        <v>19</v>
      </c>
      <c r="P16" s="77">
        <f t="shared" si="1"/>
        <v>16.3</v>
      </c>
      <c r="Q16" s="77">
        <f t="shared" si="1"/>
        <v>19.8</v>
      </c>
      <c r="R16" s="77">
        <f t="shared" si="1"/>
        <v>18.8</v>
      </c>
      <c r="S16" s="77">
        <f t="shared" si="1"/>
        <v>19.2</v>
      </c>
      <c r="T16" s="77">
        <f t="shared" si="1"/>
        <v>18.3</v>
      </c>
      <c r="U16" s="77">
        <f t="shared" si="1"/>
        <v>17.3</v>
      </c>
      <c r="V16" s="77">
        <f t="shared" si="1"/>
        <v>16.7</v>
      </c>
      <c r="W16" s="77">
        <f t="shared" si="1"/>
        <v>18</v>
      </c>
      <c r="X16" s="77">
        <f t="shared" si="1"/>
        <v>18</v>
      </c>
      <c r="Y16" s="77">
        <f t="shared" si="1"/>
        <v>17.6</v>
      </c>
      <c r="Z16" s="77">
        <f t="shared" si="1"/>
        <v>18.099999999999998</v>
      </c>
      <c r="AA16" s="77">
        <f t="shared" si="1"/>
        <v>18.3</v>
      </c>
      <c r="AB16" s="77">
        <f t="shared" si="1"/>
        <v>17</v>
      </c>
      <c r="AC16" s="77">
        <f t="shared" si="1"/>
        <v>17.1</v>
      </c>
      <c r="AD16" s="77">
        <f t="shared" si="1"/>
        <v>17.5</v>
      </c>
      <c r="AE16" s="77">
        <f t="shared" si="1"/>
        <v>18.2</v>
      </c>
      <c r="AF16" s="77">
        <f t="shared" si="1"/>
        <v>18.5</v>
      </c>
      <c r="AG16" s="40">
        <f>AVERAGE(C16:AF16)</f>
        <v>17.670000000000005</v>
      </c>
    </row>
    <row r="17" spans="1:33" ht="22.5">
      <c r="A17" s="16" t="s">
        <v>32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45"/>
    </row>
    <row r="18" spans="1:33" ht="22.5">
      <c r="A18" s="14" t="s">
        <v>8</v>
      </c>
      <c r="B18" s="112">
        <v>16.04</v>
      </c>
      <c r="C18" s="112">
        <v>15.15</v>
      </c>
      <c r="D18" s="112">
        <v>15.05</v>
      </c>
      <c r="E18" s="112">
        <v>15.69</v>
      </c>
      <c r="F18" s="112">
        <v>14.32</v>
      </c>
      <c r="G18" s="112">
        <v>13.78</v>
      </c>
      <c r="H18" s="112">
        <v>13.75</v>
      </c>
      <c r="I18" s="112">
        <v>13.75</v>
      </c>
      <c r="J18" s="112">
        <v>13.79</v>
      </c>
      <c r="K18" s="112">
        <v>14.39</v>
      </c>
      <c r="L18" s="112">
        <v>13.95</v>
      </c>
      <c r="M18" s="112">
        <v>13.43</v>
      </c>
      <c r="N18" s="112">
        <v>14.85</v>
      </c>
      <c r="O18" s="112">
        <v>13.77</v>
      </c>
      <c r="P18" s="112">
        <v>13.37</v>
      </c>
      <c r="Q18" s="112">
        <v>13.04</v>
      </c>
      <c r="R18" s="112">
        <v>13.54</v>
      </c>
      <c r="S18" s="112">
        <v>15.39</v>
      </c>
      <c r="T18" s="112">
        <v>14.86</v>
      </c>
      <c r="U18" s="112">
        <v>14.32</v>
      </c>
      <c r="V18" s="112">
        <v>15.28</v>
      </c>
      <c r="W18" s="112">
        <v>13.53</v>
      </c>
      <c r="X18" s="112">
        <v>15.26</v>
      </c>
      <c r="Y18" s="112">
        <v>16.62</v>
      </c>
      <c r="Z18" s="112">
        <v>15.38</v>
      </c>
      <c r="AA18" s="112">
        <v>14.78</v>
      </c>
      <c r="AB18" s="112">
        <v>14.99</v>
      </c>
      <c r="AC18" s="112">
        <v>14.09</v>
      </c>
      <c r="AD18" s="112">
        <v>14.92</v>
      </c>
      <c r="AE18" s="112">
        <v>15.2</v>
      </c>
      <c r="AF18" s="112">
        <v>15.7</v>
      </c>
      <c r="AG18" s="45"/>
    </row>
    <row r="19" spans="1:33" ht="22.5">
      <c r="A19" s="18" t="s">
        <v>26</v>
      </c>
      <c r="B19" s="111">
        <v>0</v>
      </c>
      <c r="C19" s="111">
        <v>0</v>
      </c>
      <c r="D19" s="111">
        <v>0</v>
      </c>
      <c r="E19" s="111">
        <v>0</v>
      </c>
      <c r="F19" s="111">
        <v>0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1">
        <v>0</v>
      </c>
      <c r="N19" s="111">
        <v>0</v>
      </c>
      <c r="O19" s="111">
        <v>0</v>
      </c>
      <c r="P19" s="111">
        <v>0</v>
      </c>
      <c r="Q19" s="111">
        <v>0</v>
      </c>
      <c r="R19" s="111">
        <v>0</v>
      </c>
      <c r="S19" s="111">
        <v>0</v>
      </c>
      <c r="T19" s="111">
        <v>0</v>
      </c>
      <c r="U19" s="111">
        <v>0</v>
      </c>
      <c r="V19" s="111">
        <v>0</v>
      </c>
      <c r="W19" s="111">
        <v>0</v>
      </c>
      <c r="X19" s="111">
        <v>0</v>
      </c>
      <c r="Y19" s="111">
        <v>0</v>
      </c>
      <c r="Z19" s="111">
        <v>0</v>
      </c>
      <c r="AA19" s="111">
        <v>0</v>
      </c>
      <c r="AB19" s="111">
        <v>0</v>
      </c>
      <c r="AC19" s="111">
        <v>0</v>
      </c>
      <c r="AD19" s="111">
        <v>0</v>
      </c>
      <c r="AE19" s="111">
        <v>0</v>
      </c>
      <c r="AF19" s="111">
        <v>0</v>
      </c>
      <c r="AG19" s="45"/>
    </row>
    <row r="20" spans="1:33" ht="22.5">
      <c r="A20" s="14" t="s">
        <v>9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45"/>
    </row>
    <row r="21" spans="1:33" ht="22.5">
      <c r="A21" s="14" t="s">
        <v>23</v>
      </c>
      <c r="B21" s="127">
        <v>42</v>
      </c>
      <c r="C21" s="127">
        <v>40</v>
      </c>
      <c r="D21" s="127">
        <v>45</v>
      </c>
      <c r="E21" s="127">
        <v>70</v>
      </c>
      <c r="F21" s="127">
        <v>60</v>
      </c>
      <c r="G21" s="127">
        <v>65</v>
      </c>
      <c r="H21" s="127">
        <v>68</v>
      </c>
      <c r="I21" s="127">
        <v>62</v>
      </c>
      <c r="J21" s="127">
        <v>59</v>
      </c>
      <c r="K21" s="127">
        <v>75</v>
      </c>
      <c r="L21" s="127">
        <v>85</v>
      </c>
      <c r="M21" s="127">
        <v>67</v>
      </c>
      <c r="N21" s="127">
        <v>94</v>
      </c>
      <c r="O21" s="127">
        <v>75</v>
      </c>
      <c r="P21" s="127">
        <v>67</v>
      </c>
      <c r="Q21" s="127">
        <v>83</v>
      </c>
      <c r="R21" s="127">
        <v>80</v>
      </c>
      <c r="S21" s="127">
        <v>55</v>
      </c>
      <c r="T21" s="127">
        <v>65</v>
      </c>
      <c r="U21" s="127">
        <v>95</v>
      </c>
      <c r="V21" s="127">
        <v>80</v>
      </c>
      <c r="W21" s="127">
        <v>83</v>
      </c>
      <c r="X21" s="127">
        <v>77</v>
      </c>
      <c r="Y21" s="127">
        <v>65</v>
      </c>
      <c r="Z21" s="127">
        <v>80</v>
      </c>
      <c r="AA21" s="127">
        <v>75</v>
      </c>
      <c r="AB21" s="127">
        <v>77</v>
      </c>
      <c r="AC21" s="127">
        <v>55</v>
      </c>
      <c r="AD21" s="127">
        <v>63</v>
      </c>
      <c r="AE21" s="127">
        <v>65</v>
      </c>
      <c r="AF21" s="127">
        <v>74</v>
      </c>
      <c r="AG21" s="139"/>
    </row>
    <row r="22" spans="1:33" ht="22.5">
      <c r="A22" s="14" t="s">
        <v>22</v>
      </c>
      <c r="B22" s="127">
        <v>108</v>
      </c>
      <c r="C22" s="127">
        <v>120</v>
      </c>
      <c r="D22" s="127"/>
      <c r="E22" s="127"/>
      <c r="F22" s="127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27">
        <v>635</v>
      </c>
      <c r="S22" s="127">
        <v>720</v>
      </c>
      <c r="T22" s="127">
        <v>1000</v>
      </c>
      <c r="U22" s="127">
        <v>940</v>
      </c>
      <c r="V22" s="127"/>
      <c r="W22" s="127"/>
      <c r="X22" s="127">
        <v>740</v>
      </c>
      <c r="Y22" s="127">
        <v>500</v>
      </c>
      <c r="Z22" s="112">
        <v>500</v>
      </c>
      <c r="AA22" s="127">
        <v>590</v>
      </c>
      <c r="AB22" s="127">
        <v>940</v>
      </c>
      <c r="AC22" s="127">
        <v>605</v>
      </c>
      <c r="AD22" s="127">
        <v>820</v>
      </c>
      <c r="AE22" s="127">
        <v>910</v>
      </c>
      <c r="AF22" s="127">
        <v>947</v>
      </c>
      <c r="AG22" s="45"/>
    </row>
    <row r="23" spans="1:33" ht="22.5">
      <c r="A23" s="14" t="s">
        <v>24</v>
      </c>
      <c r="B23" s="127">
        <v>90</v>
      </c>
      <c r="C23" s="127">
        <v>135</v>
      </c>
      <c r="D23" s="127"/>
      <c r="E23" s="127"/>
      <c r="F23" s="127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27">
        <v>235</v>
      </c>
      <c r="S23" s="127">
        <v>360</v>
      </c>
      <c r="T23" s="127">
        <v>600</v>
      </c>
      <c r="U23" s="127">
        <v>490</v>
      </c>
      <c r="V23" s="127"/>
      <c r="W23" s="127"/>
      <c r="X23" s="127">
        <v>390</v>
      </c>
      <c r="Y23" s="127">
        <v>225</v>
      </c>
      <c r="Z23" s="112">
        <v>225</v>
      </c>
      <c r="AA23" s="127">
        <v>345</v>
      </c>
      <c r="AB23" s="127">
        <v>470</v>
      </c>
      <c r="AC23" s="127">
        <v>255</v>
      </c>
      <c r="AD23" s="127">
        <v>380</v>
      </c>
      <c r="AE23" s="127">
        <v>405</v>
      </c>
      <c r="AF23" s="127">
        <v>370</v>
      </c>
      <c r="AG23" s="45"/>
    </row>
    <row r="24" spans="1:33" ht="22.5">
      <c r="A24" s="14" t="s">
        <v>25</v>
      </c>
      <c r="B24" s="127">
        <v>35</v>
      </c>
      <c r="C24" s="127">
        <v>48</v>
      </c>
      <c r="D24" s="127"/>
      <c r="E24" s="127"/>
      <c r="F24" s="127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27">
        <v>55</v>
      </c>
      <c r="S24" s="127">
        <v>68</v>
      </c>
      <c r="T24" s="127">
        <v>110</v>
      </c>
      <c r="U24" s="127">
        <v>100</v>
      </c>
      <c r="V24" s="127"/>
      <c r="W24" s="127"/>
      <c r="X24" s="127">
        <v>72</v>
      </c>
      <c r="Y24" s="127">
        <v>55</v>
      </c>
      <c r="Z24" s="112">
        <v>55</v>
      </c>
      <c r="AA24" s="127">
        <v>75</v>
      </c>
      <c r="AB24" s="127">
        <v>80</v>
      </c>
      <c r="AC24" s="127">
        <v>65</v>
      </c>
      <c r="AD24" s="127">
        <v>70</v>
      </c>
      <c r="AE24" s="127">
        <v>68</v>
      </c>
      <c r="AF24" s="127">
        <v>70</v>
      </c>
      <c r="AG24" s="45"/>
    </row>
    <row r="25" spans="1:33" ht="22.5">
      <c r="A25" s="14" t="s">
        <v>17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27"/>
      <c r="AB25" s="127"/>
      <c r="AC25" s="127"/>
      <c r="AD25" s="127"/>
      <c r="AE25" s="127"/>
      <c r="AF25" s="112"/>
      <c r="AG25" s="45"/>
    </row>
    <row r="26" spans="1:33" ht="22.5">
      <c r="A26" s="14" t="s">
        <v>5</v>
      </c>
      <c r="B26" s="112">
        <v>1.65</v>
      </c>
      <c r="C26" s="112">
        <v>1.88</v>
      </c>
      <c r="D26" s="112">
        <v>1.88</v>
      </c>
      <c r="E26" s="112">
        <v>1.88</v>
      </c>
      <c r="F26" s="112">
        <v>1.88</v>
      </c>
      <c r="G26" s="112">
        <v>1.88</v>
      </c>
      <c r="H26" s="112">
        <v>1.88</v>
      </c>
      <c r="I26" s="112">
        <v>1.88</v>
      </c>
      <c r="J26" s="112">
        <v>1.3</v>
      </c>
      <c r="K26" s="112">
        <v>1.3</v>
      </c>
      <c r="L26" s="112">
        <v>1.3</v>
      </c>
      <c r="M26" s="112">
        <v>1.3</v>
      </c>
      <c r="N26" s="112">
        <v>1.3</v>
      </c>
      <c r="O26" s="112">
        <v>1.3</v>
      </c>
      <c r="P26" s="112">
        <v>1.3</v>
      </c>
      <c r="Q26" s="112">
        <v>1.3</v>
      </c>
      <c r="R26" s="112">
        <v>1.3</v>
      </c>
      <c r="S26" s="112">
        <v>1.3</v>
      </c>
      <c r="T26" s="112">
        <v>1.3</v>
      </c>
      <c r="U26" s="112">
        <v>1.3</v>
      </c>
      <c r="V26" s="112">
        <v>1.3</v>
      </c>
      <c r="W26" s="112">
        <v>2.8</v>
      </c>
      <c r="X26" s="112">
        <v>2.8</v>
      </c>
      <c r="Y26" s="112">
        <v>2.8</v>
      </c>
      <c r="Z26" s="112">
        <v>2.8</v>
      </c>
      <c r="AA26" s="112">
        <v>2.8</v>
      </c>
      <c r="AB26" s="112">
        <v>2.8</v>
      </c>
      <c r="AC26" s="112">
        <v>2.8</v>
      </c>
      <c r="AD26" s="112">
        <v>2.12</v>
      </c>
      <c r="AE26" s="112">
        <v>2.12</v>
      </c>
      <c r="AF26" s="112">
        <v>2.12</v>
      </c>
      <c r="AG26" s="45"/>
    </row>
    <row r="27" spans="1:33" ht="22.5">
      <c r="A27" s="14" t="s">
        <v>10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45"/>
    </row>
    <row r="28" spans="1:33" ht="22.5">
      <c r="A28" s="14" t="s">
        <v>7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45"/>
    </row>
    <row r="29" spans="1:33" ht="22.5">
      <c r="A29" s="8"/>
      <c r="B29" s="77">
        <f>SUM(B18+B19+B20+B25+B26+B27+B28)</f>
        <v>17.689999999999998</v>
      </c>
      <c r="C29" s="77">
        <f aca="true" t="shared" si="2" ref="C29:Z29">SUM(C18+C19+C20+C25+C26+C27+C28)</f>
        <v>17.03</v>
      </c>
      <c r="D29" s="77">
        <f t="shared" si="2"/>
        <v>16.93</v>
      </c>
      <c r="E29" s="77">
        <f t="shared" si="2"/>
        <v>17.57</v>
      </c>
      <c r="F29" s="77">
        <f t="shared" si="2"/>
        <v>16.2</v>
      </c>
      <c r="G29" s="77">
        <f t="shared" si="2"/>
        <v>15.66</v>
      </c>
      <c r="H29" s="77">
        <f t="shared" si="2"/>
        <v>15.629999999999999</v>
      </c>
      <c r="I29" s="77">
        <f t="shared" si="2"/>
        <v>15.629999999999999</v>
      </c>
      <c r="J29" s="77">
        <f t="shared" si="2"/>
        <v>15.09</v>
      </c>
      <c r="K29" s="77">
        <f t="shared" si="2"/>
        <v>15.690000000000001</v>
      </c>
      <c r="L29" s="77">
        <f t="shared" si="2"/>
        <v>15.25</v>
      </c>
      <c r="M29" s="77">
        <f t="shared" si="2"/>
        <v>14.73</v>
      </c>
      <c r="N29" s="77">
        <f t="shared" si="2"/>
        <v>16.15</v>
      </c>
      <c r="O29" s="77">
        <f t="shared" si="2"/>
        <v>15.07</v>
      </c>
      <c r="P29" s="77">
        <f t="shared" si="2"/>
        <v>14.67</v>
      </c>
      <c r="Q29" s="77">
        <f t="shared" si="2"/>
        <v>14.34</v>
      </c>
      <c r="R29" s="77">
        <f t="shared" si="2"/>
        <v>14.84</v>
      </c>
      <c r="S29" s="77">
        <f t="shared" si="2"/>
        <v>16.69</v>
      </c>
      <c r="T29" s="77">
        <f t="shared" si="2"/>
        <v>16.16</v>
      </c>
      <c r="U29" s="77">
        <f t="shared" si="2"/>
        <v>15.620000000000001</v>
      </c>
      <c r="V29" s="77">
        <f t="shared" si="2"/>
        <v>16.58</v>
      </c>
      <c r="W29" s="77">
        <f t="shared" si="2"/>
        <v>16.33</v>
      </c>
      <c r="X29" s="77">
        <f t="shared" si="2"/>
        <v>18.06</v>
      </c>
      <c r="Y29" s="77">
        <f t="shared" si="2"/>
        <v>19.42</v>
      </c>
      <c r="Z29" s="77">
        <f t="shared" si="2"/>
        <v>18.18</v>
      </c>
      <c r="AA29" s="77">
        <f aca="true" t="shared" si="3" ref="AA29:AF29">SUM(AA18+AA19+AA20+AA25+AA26+AA27+AA28)</f>
        <v>17.58</v>
      </c>
      <c r="AB29" s="77">
        <f t="shared" si="3"/>
        <v>17.79</v>
      </c>
      <c r="AC29" s="77">
        <f t="shared" si="3"/>
        <v>16.89</v>
      </c>
      <c r="AD29" s="77">
        <f t="shared" si="3"/>
        <v>17.04</v>
      </c>
      <c r="AE29" s="77">
        <f t="shared" si="3"/>
        <v>17.32</v>
      </c>
      <c r="AF29" s="77">
        <f t="shared" si="3"/>
        <v>17.82</v>
      </c>
      <c r="AG29" s="40">
        <f>AVERAGE(C29:AF29)</f>
        <v>16.398666666666667</v>
      </c>
    </row>
    <row r="30" spans="1:33" ht="22.5">
      <c r="A30" s="9" t="s">
        <v>11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45"/>
    </row>
    <row r="31" spans="1:33" ht="22.5">
      <c r="A31" s="8" t="s">
        <v>12</v>
      </c>
      <c r="B31" s="15">
        <v>2.1</v>
      </c>
      <c r="C31" s="15">
        <v>2.1</v>
      </c>
      <c r="D31" s="15">
        <v>2.1</v>
      </c>
      <c r="E31" s="15">
        <v>2.1</v>
      </c>
      <c r="F31" s="15">
        <v>2.1</v>
      </c>
      <c r="G31" s="15">
        <v>2.1</v>
      </c>
      <c r="H31" s="15">
        <v>2.1</v>
      </c>
      <c r="I31" s="15">
        <v>2.1</v>
      </c>
      <c r="J31" s="15">
        <v>2.1</v>
      </c>
      <c r="K31" s="15">
        <v>2.1</v>
      </c>
      <c r="L31" s="15">
        <v>2.1</v>
      </c>
      <c r="M31" s="15">
        <v>2.1</v>
      </c>
      <c r="N31" s="15">
        <v>2.1</v>
      </c>
      <c r="O31" s="15">
        <v>2.1</v>
      </c>
      <c r="P31" s="15">
        <v>1.9</v>
      </c>
      <c r="Q31" s="15">
        <v>2</v>
      </c>
      <c r="R31" s="15">
        <v>2.1</v>
      </c>
      <c r="S31" s="15">
        <v>2.1</v>
      </c>
      <c r="T31" s="15">
        <v>1.8</v>
      </c>
      <c r="U31" s="15">
        <v>2.2</v>
      </c>
      <c r="V31" s="15">
        <v>2.2</v>
      </c>
      <c r="W31" s="15">
        <v>1.9</v>
      </c>
      <c r="X31" s="15">
        <v>1.9</v>
      </c>
      <c r="Y31" s="150">
        <v>2</v>
      </c>
      <c r="Z31" s="15">
        <v>2.2</v>
      </c>
      <c r="AA31" s="15">
        <v>1.7</v>
      </c>
      <c r="AB31" s="15">
        <v>2.7</v>
      </c>
      <c r="AC31" s="15">
        <v>2.3</v>
      </c>
      <c r="AD31" s="150">
        <v>2</v>
      </c>
      <c r="AE31" s="15">
        <v>2.4</v>
      </c>
      <c r="AF31" s="15">
        <v>2.4</v>
      </c>
      <c r="AG31" s="45"/>
    </row>
    <row r="32" spans="1:33" ht="22.5">
      <c r="A32" s="8" t="s">
        <v>29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45">
        <f>SUM(B32:AF32)</f>
        <v>0</v>
      </c>
    </row>
    <row r="33" spans="1:33" ht="22.5">
      <c r="A33" s="8" t="s">
        <v>4</v>
      </c>
      <c r="B33" s="15">
        <v>1.3</v>
      </c>
      <c r="C33" s="15">
        <v>1.3</v>
      </c>
      <c r="D33" s="15">
        <v>1.3</v>
      </c>
      <c r="E33" s="15">
        <v>1.3</v>
      </c>
      <c r="F33" s="15">
        <v>1.3</v>
      </c>
      <c r="G33" s="15">
        <v>1.3</v>
      </c>
      <c r="H33" s="15">
        <v>1.3</v>
      </c>
      <c r="I33" s="15">
        <v>1.3</v>
      </c>
      <c r="J33" s="15">
        <v>1.3</v>
      </c>
      <c r="K33" s="15">
        <v>1.3</v>
      </c>
      <c r="L33" s="15">
        <v>1.3</v>
      </c>
      <c r="M33" s="15">
        <v>1.3</v>
      </c>
      <c r="N33" s="15">
        <v>1.3</v>
      </c>
      <c r="O33" s="15">
        <v>1.3</v>
      </c>
      <c r="P33" s="15">
        <v>1.3</v>
      </c>
      <c r="Q33" s="15">
        <v>1.4</v>
      </c>
      <c r="R33" s="15">
        <v>1.5</v>
      </c>
      <c r="S33" s="15">
        <v>1.1</v>
      </c>
      <c r="T33" s="15">
        <v>1.4</v>
      </c>
      <c r="U33" s="15">
        <v>1.3</v>
      </c>
      <c r="V33" s="15">
        <v>1.3</v>
      </c>
      <c r="W33" s="15">
        <v>1.7</v>
      </c>
      <c r="X33" s="15">
        <v>1.3</v>
      </c>
      <c r="Y33" s="150">
        <v>1</v>
      </c>
      <c r="Z33" s="15">
        <v>1.3</v>
      </c>
      <c r="AA33" s="15">
        <v>1.2</v>
      </c>
      <c r="AB33" s="15">
        <v>0.8</v>
      </c>
      <c r="AC33" s="15">
        <v>0.8</v>
      </c>
      <c r="AD33" s="150">
        <v>1</v>
      </c>
      <c r="AE33" s="150">
        <v>1</v>
      </c>
      <c r="AF33" s="15">
        <v>1.3</v>
      </c>
      <c r="AG33" s="45"/>
    </row>
    <row r="34" spans="1:33" ht="22.5">
      <c r="A34" s="8" t="s">
        <v>13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</row>
    <row r="35" spans="1:33" ht="22.5">
      <c r="A35" s="8" t="s">
        <v>10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</row>
    <row r="36" spans="1:33" ht="22.5">
      <c r="A36" s="9"/>
      <c r="B36" s="77">
        <f aca="true" t="shared" si="4" ref="B36:AF36">SUM(B31:B35)</f>
        <v>3.4000000000000004</v>
      </c>
      <c r="C36" s="77">
        <f t="shared" si="4"/>
        <v>3.4000000000000004</v>
      </c>
      <c r="D36" s="77">
        <f t="shared" si="4"/>
        <v>3.4000000000000004</v>
      </c>
      <c r="E36" s="77">
        <f t="shared" si="4"/>
        <v>3.4000000000000004</v>
      </c>
      <c r="F36" s="77">
        <f t="shared" si="4"/>
        <v>3.4000000000000004</v>
      </c>
      <c r="G36" s="77">
        <f t="shared" si="4"/>
        <v>3.4000000000000004</v>
      </c>
      <c r="H36" s="77">
        <f t="shared" si="4"/>
        <v>3.4000000000000004</v>
      </c>
      <c r="I36" s="77">
        <f t="shared" si="4"/>
        <v>3.4000000000000004</v>
      </c>
      <c r="J36" s="77">
        <f t="shared" si="4"/>
        <v>3.4000000000000004</v>
      </c>
      <c r="K36" s="77">
        <f t="shared" si="4"/>
        <v>3.4000000000000004</v>
      </c>
      <c r="L36" s="77">
        <f t="shared" si="4"/>
        <v>3.4000000000000004</v>
      </c>
      <c r="M36" s="77">
        <f t="shared" si="4"/>
        <v>3.4000000000000004</v>
      </c>
      <c r="N36" s="77">
        <f t="shared" si="4"/>
        <v>3.4000000000000004</v>
      </c>
      <c r="O36" s="77">
        <f t="shared" si="4"/>
        <v>3.4000000000000004</v>
      </c>
      <c r="P36" s="77">
        <f t="shared" si="4"/>
        <v>3.2</v>
      </c>
      <c r="Q36" s="77">
        <f t="shared" si="4"/>
        <v>3.4</v>
      </c>
      <c r="R36" s="77">
        <f t="shared" si="4"/>
        <v>3.6</v>
      </c>
      <c r="S36" s="77">
        <f t="shared" si="4"/>
        <v>3.2</v>
      </c>
      <c r="T36" s="77">
        <f t="shared" si="4"/>
        <v>3.2</v>
      </c>
      <c r="U36" s="77">
        <f t="shared" si="4"/>
        <v>3.5</v>
      </c>
      <c r="V36" s="77">
        <f t="shared" si="4"/>
        <v>3.5</v>
      </c>
      <c r="W36" s="77">
        <f t="shared" si="4"/>
        <v>3.5999999999999996</v>
      </c>
      <c r="X36" s="77">
        <f t="shared" si="4"/>
        <v>3.2</v>
      </c>
      <c r="Y36" s="77">
        <f t="shared" si="4"/>
        <v>3</v>
      </c>
      <c r="Z36" s="77">
        <f t="shared" si="4"/>
        <v>3.5</v>
      </c>
      <c r="AA36" s="77">
        <f t="shared" si="4"/>
        <v>2.9</v>
      </c>
      <c r="AB36" s="77">
        <f t="shared" si="4"/>
        <v>3.5</v>
      </c>
      <c r="AC36" s="77">
        <f t="shared" si="4"/>
        <v>3.0999999999999996</v>
      </c>
      <c r="AD36" s="77">
        <f t="shared" si="4"/>
        <v>3</v>
      </c>
      <c r="AE36" s="77">
        <f t="shared" si="4"/>
        <v>3.4</v>
      </c>
      <c r="AF36" s="77">
        <f t="shared" si="4"/>
        <v>3.7</v>
      </c>
      <c r="AG36" s="40">
        <f>AVERAGE(B36:AE36)</f>
        <v>3.3466666666666662</v>
      </c>
    </row>
    <row r="37" spans="1:33" ht="22.5">
      <c r="A37" s="9" t="s">
        <v>14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40" t="s">
        <v>27</v>
      </c>
    </row>
    <row r="38" spans="1:33" ht="22.5">
      <c r="A38" s="8" t="s">
        <v>4</v>
      </c>
      <c r="B38" s="176">
        <v>0.4</v>
      </c>
      <c r="C38" s="176">
        <v>0.3</v>
      </c>
      <c r="D38" s="176">
        <v>0.5</v>
      </c>
      <c r="E38" s="176">
        <v>0.5</v>
      </c>
      <c r="F38" s="112">
        <v>0.6</v>
      </c>
      <c r="G38" s="112">
        <v>0.5</v>
      </c>
      <c r="H38" s="112">
        <v>0.5</v>
      </c>
      <c r="I38" s="112">
        <v>0.4</v>
      </c>
      <c r="J38" s="112">
        <v>0.4</v>
      </c>
      <c r="K38" s="112">
        <v>0.4</v>
      </c>
      <c r="L38" s="112">
        <v>0.5</v>
      </c>
      <c r="M38" s="112">
        <v>0.5</v>
      </c>
      <c r="N38" s="112">
        <v>0.5</v>
      </c>
      <c r="O38" s="112">
        <v>0.5</v>
      </c>
      <c r="P38" s="112">
        <v>0.4</v>
      </c>
      <c r="Q38" s="112">
        <v>0.4</v>
      </c>
      <c r="R38" s="112">
        <v>0.4</v>
      </c>
      <c r="S38" s="112">
        <v>0.7</v>
      </c>
      <c r="T38" s="112">
        <v>0.7</v>
      </c>
      <c r="U38" s="112">
        <v>0.6</v>
      </c>
      <c r="V38" s="112">
        <v>0.7</v>
      </c>
      <c r="W38" s="112">
        <v>0.4</v>
      </c>
      <c r="X38" s="112">
        <v>0.4</v>
      </c>
      <c r="Y38" s="112">
        <v>0.5</v>
      </c>
      <c r="Z38" s="112">
        <v>0.4</v>
      </c>
      <c r="AA38" s="112">
        <v>0.3</v>
      </c>
      <c r="AB38" s="112">
        <v>0.4</v>
      </c>
      <c r="AC38" s="112">
        <v>0.5</v>
      </c>
      <c r="AD38" s="112">
        <v>0.3</v>
      </c>
      <c r="AE38" s="112">
        <v>0.3</v>
      </c>
      <c r="AF38" s="112">
        <v>0.4</v>
      </c>
      <c r="AG38" s="40">
        <f>AVERAGE(B38:AF38)</f>
        <v>0.46129032258064523</v>
      </c>
    </row>
    <row r="39" spans="1:33" ht="22.5">
      <c r="A39" s="8" t="s">
        <v>15</v>
      </c>
      <c r="B39" s="77">
        <f aca="true" t="shared" si="5" ref="B39:AF39">SUM(B38,B36,B29,B16,B9)</f>
        <v>52.486</v>
      </c>
      <c r="C39" s="77">
        <f t="shared" si="5"/>
        <v>52.655</v>
      </c>
      <c r="D39" s="77">
        <f t="shared" si="5"/>
        <v>56.209</v>
      </c>
      <c r="E39" s="77">
        <f t="shared" si="5"/>
        <v>56.268</v>
      </c>
      <c r="F39" s="77">
        <f t="shared" si="5"/>
        <v>51.791999999999994</v>
      </c>
      <c r="G39" s="77">
        <f t="shared" si="5"/>
        <v>54.016000000000005</v>
      </c>
      <c r="H39" s="77">
        <f t="shared" si="5"/>
        <v>52.891</v>
      </c>
      <c r="I39" s="77">
        <f t="shared" si="5"/>
        <v>52.201</v>
      </c>
      <c r="J39" s="77">
        <f t="shared" si="5"/>
        <v>51.853</v>
      </c>
      <c r="K39" s="77">
        <f t="shared" si="5"/>
        <v>51.53900000000001</v>
      </c>
      <c r="L39" s="77">
        <f t="shared" si="5"/>
        <v>50.867999999999995</v>
      </c>
      <c r="M39" s="77">
        <f t="shared" si="5"/>
        <v>51.527</v>
      </c>
      <c r="N39" s="77">
        <f t="shared" si="5"/>
        <v>51.754000000000005</v>
      </c>
      <c r="O39" s="77">
        <f t="shared" si="5"/>
        <v>53.942</v>
      </c>
      <c r="P39" s="77">
        <f t="shared" si="5"/>
        <v>50.137</v>
      </c>
      <c r="Q39" s="77">
        <f t="shared" si="5"/>
        <v>52.590999999999994</v>
      </c>
      <c r="R39" s="77">
        <f t="shared" si="5"/>
        <v>53.437</v>
      </c>
      <c r="S39" s="77">
        <f t="shared" si="5"/>
        <v>56.48100000000001</v>
      </c>
      <c r="T39" s="77">
        <f t="shared" si="5"/>
        <v>55.53</v>
      </c>
      <c r="U39" s="77">
        <f t="shared" si="5"/>
        <v>53.138999999999996</v>
      </c>
      <c r="V39" s="77">
        <f t="shared" si="5"/>
        <v>53.687</v>
      </c>
      <c r="W39" s="77">
        <f t="shared" si="5"/>
        <v>54.06</v>
      </c>
      <c r="X39" s="77">
        <f t="shared" si="5"/>
        <v>54.17099999999999</v>
      </c>
      <c r="Y39" s="77">
        <f t="shared" si="5"/>
        <v>55.075</v>
      </c>
      <c r="Z39" s="77">
        <f t="shared" si="5"/>
        <v>55.45499999999999</v>
      </c>
      <c r="AA39" s="77">
        <f t="shared" si="5"/>
        <v>55.101</v>
      </c>
      <c r="AB39" s="77">
        <f t="shared" si="5"/>
        <v>53.873</v>
      </c>
      <c r="AC39" s="77">
        <f t="shared" si="5"/>
        <v>53.562000000000005</v>
      </c>
      <c r="AD39" s="77">
        <f t="shared" si="5"/>
        <v>51.773</v>
      </c>
      <c r="AE39" s="77">
        <f t="shared" si="5"/>
        <v>54.062</v>
      </c>
      <c r="AF39" s="77">
        <f t="shared" si="5"/>
        <v>55.739000000000004</v>
      </c>
      <c r="AG39" s="40"/>
    </row>
    <row r="40" spans="1:33" ht="22.5">
      <c r="A40" s="8" t="s">
        <v>16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45"/>
    </row>
    <row r="41" spans="1:33" ht="22.5">
      <c r="A41" s="9" t="s">
        <v>20</v>
      </c>
      <c r="B41" s="77">
        <f aca="true" t="shared" si="6" ref="B41:AF41">B39-B40</f>
        <v>52.486</v>
      </c>
      <c r="C41" s="77">
        <f t="shared" si="6"/>
        <v>52.655</v>
      </c>
      <c r="D41" s="77">
        <f t="shared" si="6"/>
        <v>56.209</v>
      </c>
      <c r="E41" s="77">
        <f t="shared" si="6"/>
        <v>56.268</v>
      </c>
      <c r="F41" s="77">
        <f t="shared" si="6"/>
        <v>51.791999999999994</v>
      </c>
      <c r="G41" s="77">
        <f t="shared" si="6"/>
        <v>54.016000000000005</v>
      </c>
      <c r="H41" s="77">
        <f t="shared" si="6"/>
        <v>52.891</v>
      </c>
      <c r="I41" s="77">
        <f t="shared" si="6"/>
        <v>52.201</v>
      </c>
      <c r="J41" s="77">
        <f t="shared" si="6"/>
        <v>51.853</v>
      </c>
      <c r="K41" s="77">
        <f t="shared" si="6"/>
        <v>51.53900000000001</v>
      </c>
      <c r="L41" s="77">
        <f t="shared" si="6"/>
        <v>50.867999999999995</v>
      </c>
      <c r="M41" s="77">
        <f t="shared" si="6"/>
        <v>51.527</v>
      </c>
      <c r="N41" s="77">
        <f t="shared" si="6"/>
        <v>51.754000000000005</v>
      </c>
      <c r="O41" s="77">
        <f t="shared" si="6"/>
        <v>53.942</v>
      </c>
      <c r="P41" s="77">
        <f t="shared" si="6"/>
        <v>50.137</v>
      </c>
      <c r="Q41" s="77">
        <f t="shared" si="6"/>
        <v>52.590999999999994</v>
      </c>
      <c r="R41" s="77">
        <f t="shared" si="6"/>
        <v>53.437</v>
      </c>
      <c r="S41" s="77">
        <f t="shared" si="6"/>
        <v>56.48100000000001</v>
      </c>
      <c r="T41" s="77">
        <f t="shared" si="6"/>
        <v>55.53</v>
      </c>
      <c r="U41" s="77">
        <f t="shared" si="6"/>
        <v>53.138999999999996</v>
      </c>
      <c r="V41" s="77">
        <f t="shared" si="6"/>
        <v>53.687</v>
      </c>
      <c r="W41" s="77">
        <f t="shared" si="6"/>
        <v>54.06</v>
      </c>
      <c r="X41" s="77">
        <f t="shared" si="6"/>
        <v>54.17099999999999</v>
      </c>
      <c r="Y41" s="77">
        <f t="shared" si="6"/>
        <v>55.075</v>
      </c>
      <c r="Z41" s="77">
        <f t="shared" si="6"/>
        <v>55.45499999999999</v>
      </c>
      <c r="AA41" s="77">
        <f t="shared" si="6"/>
        <v>55.101</v>
      </c>
      <c r="AB41" s="77">
        <f t="shared" si="6"/>
        <v>53.873</v>
      </c>
      <c r="AC41" s="77">
        <f t="shared" si="6"/>
        <v>53.562000000000005</v>
      </c>
      <c r="AD41" s="77">
        <f t="shared" si="6"/>
        <v>51.773</v>
      </c>
      <c r="AE41" s="77">
        <f t="shared" si="6"/>
        <v>54.062</v>
      </c>
      <c r="AF41" s="77">
        <f t="shared" si="6"/>
        <v>55.739000000000004</v>
      </c>
      <c r="AG41" s="40">
        <f>AVERAGE(B41:AF41)</f>
        <v>53.47980645161289</v>
      </c>
    </row>
    <row r="42" spans="1:33" ht="22.5">
      <c r="A42" s="9"/>
      <c r="B42" s="22"/>
      <c r="C42" s="25"/>
      <c r="D42" s="25"/>
      <c r="E42" s="25"/>
      <c r="F42" s="25"/>
      <c r="G42" s="25"/>
      <c r="H42" s="18"/>
      <c r="I42" s="12"/>
      <c r="J42" s="12"/>
      <c r="K42" s="12"/>
      <c r="L42" s="12"/>
      <c r="M42" s="12"/>
      <c r="N42" s="12"/>
      <c r="O42" s="12"/>
      <c r="P42" s="12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44"/>
    </row>
    <row r="43" spans="1:33" ht="22.5">
      <c r="A43" s="8" t="s">
        <v>31</v>
      </c>
      <c r="B43" s="14"/>
      <c r="C43" s="14"/>
      <c r="D43" s="14"/>
      <c r="E43" s="14"/>
      <c r="F43" s="14"/>
      <c r="G43" s="14"/>
      <c r="H43" s="14"/>
      <c r="I43" s="17"/>
      <c r="J43" s="17"/>
      <c r="K43" s="17"/>
      <c r="L43" s="17"/>
      <c r="M43" s="17"/>
      <c r="N43" s="17"/>
      <c r="O43" s="17"/>
      <c r="P43" s="17"/>
      <c r="Q43" s="18"/>
      <c r="R43" s="18"/>
      <c r="S43" s="14"/>
      <c r="T43" s="14"/>
      <c r="U43" s="14"/>
      <c r="V43" s="14"/>
      <c r="W43" s="14"/>
      <c r="X43" s="14"/>
      <c r="Y43" s="14"/>
      <c r="Z43" s="17"/>
      <c r="AA43" s="17"/>
      <c r="AB43" s="17"/>
      <c r="AC43" s="17"/>
      <c r="AD43" s="17"/>
      <c r="AE43" s="17"/>
      <c r="AF43" s="17"/>
      <c r="AG43" s="47"/>
    </row>
    <row r="44" spans="2:33" ht="22.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44"/>
    </row>
  </sheetData>
  <sheetProtection/>
  <printOptions/>
  <pageMargins left="0.46" right="0.53" top="0.66" bottom="1" header="0.5" footer="0.5"/>
  <pageSetup horizontalDpi="600" verticalDpi="600" orientation="landscape" scale="3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63"/>
  <sheetViews>
    <sheetView zoomScale="55" zoomScaleNormal="5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5" sqref="B15:AE19"/>
    </sheetView>
  </sheetViews>
  <sheetFormatPr defaultColWidth="11.5546875" defaultRowHeight="15"/>
  <cols>
    <col min="1" max="1" width="32.3359375" style="15" customWidth="1"/>
    <col min="2" max="2" width="10.10546875" style="15" bestFit="1" customWidth="1"/>
    <col min="3" max="18" width="9.3359375" style="15" bestFit="1" customWidth="1"/>
    <col min="19" max="31" width="11.5546875" style="15" customWidth="1"/>
    <col min="32" max="32" width="11.77734375" style="37" bestFit="1" customWidth="1"/>
    <col min="33" max="16384" width="11.5546875" style="15" customWidth="1"/>
  </cols>
  <sheetData>
    <row r="1" spans="1:32" ht="22.5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103"/>
    </row>
    <row r="2" spans="1:32" ht="22.5">
      <c r="A2" s="1">
        <v>42675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103"/>
    </row>
    <row r="3" spans="1:32" ht="22.5">
      <c r="A3" s="3" t="s">
        <v>19</v>
      </c>
      <c r="Z3" s="4"/>
      <c r="AA3" s="3"/>
      <c r="AB3" s="4"/>
      <c r="AC3" s="4"/>
      <c r="AD3" s="4"/>
      <c r="AE3" s="4"/>
      <c r="AF3" s="38"/>
    </row>
    <row r="4" spans="1:35" ht="22.5">
      <c r="A4" s="6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30"/>
      <c r="AG4" s="25"/>
      <c r="AH4" s="25"/>
      <c r="AI4" s="25"/>
    </row>
    <row r="5" spans="1:32" ht="22.5">
      <c r="A5" s="8"/>
      <c r="B5" s="91">
        <v>1</v>
      </c>
      <c r="C5" s="91">
        <v>2</v>
      </c>
      <c r="D5" s="91">
        <v>3</v>
      </c>
      <c r="E5" s="91">
        <v>4</v>
      </c>
      <c r="F5" s="91">
        <v>5</v>
      </c>
      <c r="G5" s="91">
        <v>6</v>
      </c>
      <c r="H5" s="91">
        <v>7</v>
      </c>
      <c r="I5" s="91">
        <v>8</v>
      </c>
      <c r="J5" s="91">
        <v>9</v>
      </c>
      <c r="K5" s="91">
        <v>10</v>
      </c>
      <c r="L5" s="91">
        <v>11</v>
      </c>
      <c r="M5" s="91">
        <v>12</v>
      </c>
      <c r="N5" s="91">
        <v>13</v>
      </c>
      <c r="O5" s="91">
        <v>14</v>
      </c>
      <c r="P5" s="91">
        <v>15</v>
      </c>
      <c r="Q5" s="92">
        <v>16</v>
      </c>
      <c r="R5" s="92">
        <v>17</v>
      </c>
      <c r="S5" s="93">
        <v>18</v>
      </c>
      <c r="T5" s="93">
        <v>19</v>
      </c>
      <c r="U5" s="93">
        <v>20</v>
      </c>
      <c r="V5" s="93">
        <v>21</v>
      </c>
      <c r="W5" s="93">
        <v>22</v>
      </c>
      <c r="X5" s="93">
        <v>23</v>
      </c>
      <c r="Y5" s="93">
        <v>24</v>
      </c>
      <c r="Z5" s="92">
        <v>25</v>
      </c>
      <c r="AA5" s="92">
        <v>26</v>
      </c>
      <c r="AB5" s="92">
        <v>27</v>
      </c>
      <c r="AC5" s="92">
        <v>28</v>
      </c>
      <c r="AD5" s="92">
        <v>29</v>
      </c>
      <c r="AE5" s="92">
        <v>30</v>
      </c>
      <c r="AF5" s="31" t="s">
        <v>30</v>
      </c>
    </row>
    <row r="6" spans="1:32" ht="22.5">
      <c r="A6" s="9" t="s">
        <v>0</v>
      </c>
      <c r="B6" s="16"/>
      <c r="C6" s="16"/>
      <c r="D6" s="16"/>
      <c r="E6" s="16"/>
      <c r="F6" s="16"/>
      <c r="G6" s="16"/>
      <c r="H6" s="16"/>
      <c r="I6" s="74"/>
      <c r="J6" s="74"/>
      <c r="K6" s="74"/>
      <c r="L6" s="74"/>
      <c r="M6" s="74"/>
      <c r="N6" s="74"/>
      <c r="O6" s="74"/>
      <c r="P6" s="74"/>
      <c r="Q6" s="22"/>
      <c r="R6" s="22"/>
      <c r="S6" s="25"/>
      <c r="T6" s="25"/>
      <c r="U6" s="25"/>
      <c r="V6" s="25"/>
      <c r="W6" s="25"/>
      <c r="X6" s="25"/>
      <c r="Y6" s="25"/>
      <c r="Z6" s="22"/>
      <c r="AA6" s="22"/>
      <c r="AB6" s="22"/>
      <c r="AC6" s="22"/>
      <c r="AD6" s="22"/>
      <c r="AE6" s="22"/>
      <c r="AF6" s="36"/>
    </row>
    <row r="7" spans="1:32" ht="22.5">
      <c r="A7" s="9"/>
      <c r="B7" s="16"/>
      <c r="C7" s="16"/>
      <c r="D7" s="16"/>
      <c r="E7" s="16"/>
      <c r="F7" s="16"/>
      <c r="G7" s="16"/>
      <c r="H7" s="16"/>
      <c r="I7" s="74"/>
      <c r="J7" s="74"/>
      <c r="K7" s="74"/>
      <c r="L7" s="74"/>
      <c r="M7" s="74"/>
      <c r="N7" s="74"/>
      <c r="O7" s="74"/>
      <c r="P7" s="74"/>
      <c r="Q7" s="22"/>
      <c r="R7" s="22"/>
      <c r="S7" s="25"/>
      <c r="T7" s="25"/>
      <c r="U7" s="25"/>
      <c r="V7" s="25"/>
      <c r="W7" s="25"/>
      <c r="X7" s="25"/>
      <c r="Y7" s="25"/>
      <c r="Z7" s="22"/>
      <c r="AA7" s="22"/>
      <c r="AB7" s="22"/>
      <c r="AC7" s="22"/>
      <c r="AD7" s="22"/>
      <c r="AE7" s="22"/>
      <c r="AF7" s="36"/>
    </row>
    <row r="8" spans="1:32" ht="22.5">
      <c r="A8" s="8" t="s">
        <v>1</v>
      </c>
      <c r="B8" s="115">
        <v>0</v>
      </c>
      <c r="C8" s="115">
        <v>0</v>
      </c>
      <c r="D8" s="115">
        <v>0</v>
      </c>
      <c r="E8" s="115">
        <v>0</v>
      </c>
      <c r="F8" s="115">
        <v>0</v>
      </c>
      <c r="G8" s="115">
        <v>0</v>
      </c>
      <c r="H8" s="112">
        <v>0</v>
      </c>
      <c r="I8" s="112">
        <v>0</v>
      </c>
      <c r="J8" s="112">
        <v>0</v>
      </c>
      <c r="K8" s="112">
        <v>0</v>
      </c>
      <c r="L8" s="112">
        <v>0</v>
      </c>
      <c r="M8" s="112">
        <v>0</v>
      </c>
      <c r="N8" s="112">
        <v>0</v>
      </c>
      <c r="O8" s="112">
        <v>0</v>
      </c>
      <c r="P8" s="112">
        <v>0</v>
      </c>
      <c r="Q8" s="112">
        <v>0.326</v>
      </c>
      <c r="R8" s="112">
        <v>1.711</v>
      </c>
      <c r="S8" s="112">
        <v>1.135</v>
      </c>
      <c r="T8" s="112">
        <v>0</v>
      </c>
      <c r="U8" s="112">
        <v>0</v>
      </c>
      <c r="V8" s="112">
        <v>0</v>
      </c>
      <c r="W8" s="112">
        <v>0.384</v>
      </c>
      <c r="X8" s="112">
        <v>1.481</v>
      </c>
      <c r="Y8" s="112">
        <v>0</v>
      </c>
      <c r="Z8" s="112">
        <v>0</v>
      </c>
      <c r="AA8" s="112">
        <v>0</v>
      </c>
      <c r="AB8" s="112">
        <v>0</v>
      </c>
      <c r="AC8" s="112">
        <v>0</v>
      </c>
      <c r="AD8" s="112">
        <v>0</v>
      </c>
      <c r="AE8" s="112">
        <v>0</v>
      </c>
      <c r="AF8" s="45"/>
    </row>
    <row r="9" spans="1:32" ht="22.5">
      <c r="A9" s="8"/>
      <c r="B9" s="115"/>
      <c r="C9" s="115"/>
      <c r="D9" s="115"/>
      <c r="E9" s="115"/>
      <c r="F9" s="115"/>
      <c r="G9" s="115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45"/>
    </row>
    <row r="10" spans="1:32" ht="22.5">
      <c r="A10" s="8" t="s">
        <v>2</v>
      </c>
      <c r="B10" s="112">
        <v>14.456</v>
      </c>
      <c r="C10" s="112">
        <v>14.773</v>
      </c>
      <c r="D10" s="112">
        <v>15.326</v>
      </c>
      <c r="E10" s="112">
        <v>14.72</v>
      </c>
      <c r="F10" s="112">
        <v>15.009</v>
      </c>
      <c r="G10" s="112">
        <v>15.285</v>
      </c>
      <c r="H10" s="112">
        <v>14.381</v>
      </c>
      <c r="I10" s="112">
        <v>15.549</v>
      </c>
      <c r="J10" s="112">
        <v>16.747</v>
      </c>
      <c r="K10" s="112">
        <v>15.788</v>
      </c>
      <c r="L10" s="112">
        <v>15.436</v>
      </c>
      <c r="M10" s="112">
        <v>14.867</v>
      </c>
      <c r="N10" s="112">
        <v>15.397</v>
      </c>
      <c r="O10" s="112">
        <v>14.497</v>
      </c>
      <c r="P10" s="112">
        <v>14.612</v>
      </c>
      <c r="Q10" s="112">
        <v>15.014</v>
      </c>
      <c r="R10" s="112">
        <v>13.961</v>
      </c>
      <c r="S10" s="112">
        <v>13.576</v>
      </c>
      <c r="T10" s="112">
        <v>14.857</v>
      </c>
      <c r="U10" s="112">
        <v>14.291</v>
      </c>
      <c r="V10" s="112">
        <v>14.727</v>
      </c>
      <c r="W10" s="112">
        <v>14.33</v>
      </c>
      <c r="X10" s="112">
        <v>14.08</v>
      </c>
      <c r="Y10" s="112">
        <v>15.386</v>
      </c>
      <c r="Z10" s="112">
        <v>13.048</v>
      </c>
      <c r="AA10" s="112">
        <v>14.532</v>
      </c>
      <c r="AB10" s="112">
        <v>14.421</v>
      </c>
      <c r="AC10" s="112">
        <v>15.316</v>
      </c>
      <c r="AD10" s="112">
        <v>14.749</v>
      </c>
      <c r="AE10" s="112">
        <v>14.151</v>
      </c>
      <c r="AF10" s="45"/>
    </row>
    <row r="11" spans="1:32" ht="22.5">
      <c r="A11" s="8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05" t="s">
        <v>27</v>
      </c>
    </row>
    <row r="12" spans="1:32" ht="22.5">
      <c r="A12" s="8"/>
      <c r="B12" s="83">
        <f>SUM(B8:B10)</f>
        <v>14.456</v>
      </c>
      <c r="C12" s="83">
        <f aca="true" t="shared" si="0" ref="C12:AE12">SUM(C8:C10)</f>
        <v>14.773</v>
      </c>
      <c r="D12" s="83">
        <f t="shared" si="0"/>
        <v>15.326</v>
      </c>
      <c r="E12" s="83">
        <f t="shared" si="0"/>
        <v>14.72</v>
      </c>
      <c r="F12" s="83">
        <f t="shared" si="0"/>
        <v>15.009</v>
      </c>
      <c r="G12" s="83">
        <f t="shared" si="0"/>
        <v>15.285</v>
      </c>
      <c r="H12" s="83">
        <f t="shared" si="0"/>
        <v>14.381</v>
      </c>
      <c r="I12" s="83">
        <f t="shared" si="0"/>
        <v>15.549</v>
      </c>
      <c r="J12" s="83">
        <f t="shared" si="0"/>
        <v>16.747</v>
      </c>
      <c r="K12" s="83">
        <f t="shared" si="0"/>
        <v>15.788</v>
      </c>
      <c r="L12" s="83">
        <f t="shared" si="0"/>
        <v>15.436</v>
      </c>
      <c r="M12" s="83">
        <f t="shared" si="0"/>
        <v>14.867</v>
      </c>
      <c r="N12" s="83">
        <f t="shared" si="0"/>
        <v>15.397</v>
      </c>
      <c r="O12" s="83">
        <f t="shared" si="0"/>
        <v>14.497</v>
      </c>
      <c r="P12" s="83">
        <f t="shared" si="0"/>
        <v>14.612</v>
      </c>
      <c r="Q12" s="83">
        <f t="shared" si="0"/>
        <v>15.34</v>
      </c>
      <c r="R12" s="83">
        <f t="shared" si="0"/>
        <v>15.672</v>
      </c>
      <c r="S12" s="83">
        <f t="shared" si="0"/>
        <v>14.711</v>
      </c>
      <c r="T12" s="83">
        <f t="shared" si="0"/>
        <v>14.857</v>
      </c>
      <c r="U12" s="83">
        <f t="shared" si="0"/>
        <v>14.291</v>
      </c>
      <c r="V12" s="83">
        <f t="shared" si="0"/>
        <v>14.727</v>
      </c>
      <c r="W12" s="83">
        <f t="shared" si="0"/>
        <v>14.714</v>
      </c>
      <c r="X12" s="83">
        <f t="shared" si="0"/>
        <v>15.561</v>
      </c>
      <c r="Y12" s="83">
        <f t="shared" si="0"/>
        <v>15.386</v>
      </c>
      <c r="Z12" s="83">
        <f t="shared" si="0"/>
        <v>13.048</v>
      </c>
      <c r="AA12" s="83">
        <f t="shared" si="0"/>
        <v>14.532</v>
      </c>
      <c r="AB12" s="83">
        <f t="shared" si="0"/>
        <v>14.421</v>
      </c>
      <c r="AC12" s="83">
        <f t="shared" si="0"/>
        <v>15.316</v>
      </c>
      <c r="AD12" s="83">
        <f t="shared" si="0"/>
        <v>14.749</v>
      </c>
      <c r="AE12" s="83">
        <f t="shared" si="0"/>
        <v>14.151</v>
      </c>
      <c r="AF12" s="35">
        <f>AVERAGE(B12:AE12)</f>
        <v>14.943966666666665</v>
      </c>
    </row>
    <row r="13" spans="1:32" ht="22.5">
      <c r="A13" s="8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45"/>
    </row>
    <row r="14" spans="1:32" ht="22.5">
      <c r="A14" s="9" t="s">
        <v>3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45"/>
    </row>
    <row r="15" spans="1:32" ht="22.5">
      <c r="A15" s="8" t="s">
        <v>18</v>
      </c>
      <c r="B15" s="194">
        <v>13.1</v>
      </c>
      <c r="C15" s="195">
        <v>14.2</v>
      </c>
      <c r="D15" s="195">
        <v>12.8</v>
      </c>
      <c r="E15" s="195">
        <v>13.1</v>
      </c>
      <c r="F15" s="195">
        <v>11.4</v>
      </c>
      <c r="G15" s="195">
        <v>13.3</v>
      </c>
      <c r="H15" s="112">
        <v>14.2</v>
      </c>
      <c r="I15" s="112">
        <v>13.9</v>
      </c>
      <c r="J15" s="112">
        <v>13.3</v>
      </c>
      <c r="K15" s="112">
        <v>14</v>
      </c>
      <c r="L15" s="112">
        <v>14</v>
      </c>
      <c r="M15" s="112">
        <v>14.2</v>
      </c>
      <c r="N15" s="112">
        <v>14.9</v>
      </c>
      <c r="O15" s="112">
        <v>14.4</v>
      </c>
      <c r="P15" s="112">
        <v>13.5</v>
      </c>
      <c r="Q15" s="112">
        <v>13.9</v>
      </c>
      <c r="R15" s="112">
        <v>14.3</v>
      </c>
      <c r="S15" s="112">
        <v>13.6</v>
      </c>
      <c r="T15" s="112">
        <v>14.2</v>
      </c>
      <c r="U15" s="112">
        <v>14.6</v>
      </c>
      <c r="V15" s="112">
        <v>13.9</v>
      </c>
      <c r="W15" s="112">
        <v>14.2</v>
      </c>
      <c r="X15" s="112">
        <v>13.2</v>
      </c>
      <c r="Y15" s="112">
        <v>14.6</v>
      </c>
      <c r="Z15" s="112">
        <v>14.3</v>
      </c>
      <c r="AA15" s="112">
        <v>13.8</v>
      </c>
      <c r="AB15" s="112">
        <v>14.6</v>
      </c>
      <c r="AC15" s="112">
        <v>14.2</v>
      </c>
      <c r="AD15" s="112">
        <v>13.8</v>
      </c>
      <c r="AE15" s="112">
        <v>13.3</v>
      </c>
      <c r="AF15" s="45"/>
    </row>
    <row r="16" spans="1:32" ht="22.5">
      <c r="A16" s="8"/>
      <c r="B16" s="194"/>
      <c r="C16" s="195"/>
      <c r="D16" s="195"/>
      <c r="E16" s="195"/>
      <c r="F16" s="195"/>
      <c r="G16" s="195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45"/>
    </row>
    <row r="17" spans="1:32" ht="22.5">
      <c r="A17" s="7" t="s">
        <v>26</v>
      </c>
      <c r="B17" s="196">
        <v>1</v>
      </c>
      <c r="C17" s="197">
        <v>1</v>
      </c>
      <c r="D17" s="197">
        <v>1</v>
      </c>
      <c r="E17" s="197">
        <v>1</v>
      </c>
      <c r="F17" s="197">
        <v>1</v>
      </c>
      <c r="G17" s="197">
        <v>1.1</v>
      </c>
      <c r="H17" s="196">
        <v>0.6</v>
      </c>
      <c r="I17" s="196">
        <v>0.6</v>
      </c>
      <c r="J17" s="196">
        <v>0.7</v>
      </c>
      <c r="K17" s="196">
        <v>-0.1</v>
      </c>
      <c r="L17" s="196">
        <v>-4</v>
      </c>
      <c r="M17" s="196">
        <v>-0.4</v>
      </c>
      <c r="N17" s="196">
        <v>-0.5</v>
      </c>
      <c r="O17" s="196">
        <v>-0.5</v>
      </c>
      <c r="P17" s="202">
        <v>-0.5</v>
      </c>
      <c r="Q17" s="202">
        <v>-0.5</v>
      </c>
      <c r="R17" s="202">
        <v>0</v>
      </c>
      <c r="S17" s="202">
        <v>0</v>
      </c>
      <c r="T17" s="202">
        <v>0</v>
      </c>
      <c r="U17" s="202">
        <v>0</v>
      </c>
      <c r="V17" s="202">
        <v>0</v>
      </c>
      <c r="W17" s="202">
        <v>0</v>
      </c>
      <c r="X17" s="202">
        <v>0</v>
      </c>
      <c r="Y17" s="202">
        <v>0</v>
      </c>
      <c r="Z17" s="202">
        <v>0</v>
      </c>
      <c r="AA17" s="202">
        <v>0</v>
      </c>
      <c r="AB17" s="202">
        <v>0</v>
      </c>
      <c r="AC17" s="202">
        <v>0</v>
      </c>
      <c r="AD17" s="202">
        <v>0</v>
      </c>
      <c r="AE17" s="202">
        <v>0</v>
      </c>
      <c r="AF17" s="45"/>
    </row>
    <row r="18" spans="1:32" ht="22.5">
      <c r="A18" s="7"/>
      <c r="B18" s="196"/>
      <c r="C18" s="197"/>
      <c r="D18" s="197"/>
      <c r="E18" s="197"/>
      <c r="F18" s="197"/>
      <c r="G18" s="197"/>
      <c r="H18" s="196"/>
      <c r="I18" s="196"/>
      <c r="J18" s="196"/>
      <c r="K18" s="196"/>
      <c r="L18" s="196"/>
      <c r="M18" s="196"/>
      <c r="N18" s="196"/>
      <c r="O18" s="196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45"/>
    </row>
    <row r="19" spans="1:32" ht="22.5">
      <c r="A19" s="8" t="s">
        <v>5</v>
      </c>
      <c r="B19" s="196">
        <v>2.8</v>
      </c>
      <c r="C19" s="197">
        <v>2.8</v>
      </c>
      <c r="D19" s="197">
        <v>2.8</v>
      </c>
      <c r="E19" s="197">
        <v>2.8</v>
      </c>
      <c r="F19" s="197">
        <v>2.8</v>
      </c>
      <c r="G19" s="197">
        <v>3</v>
      </c>
      <c r="H19" s="196">
        <v>2.8</v>
      </c>
      <c r="I19" s="196">
        <v>2.8</v>
      </c>
      <c r="J19" s="196">
        <v>2.8</v>
      </c>
      <c r="K19" s="112">
        <v>2.8</v>
      </c>
      <c r="L19" s="196">
        <v>2.8</v>
      </c>
      <c r="M19" s="196">
        <v>2.8</v>
      </c>
      <c r="N19" s="196">
        <v>2.8</v>
      </c>
      <c r="O19" s="196">
        <v>2.8</v>
      </c>
      <c r="P19" s="196">
        <v>2.8</v>
      </c>
      <c r="Q19" s="196">
        <v>2.8</v>
      </c>
      <c r="R19" s="196">
        <v>2.8</v>
      </c>
      <c r="S19" s="112">
        <v>2.9</v>
      </c>
      <c r="T19" s="196">
        <v>2.9</v>
      </c>
      <c r="U19" s="196">
        <v>2.9</v>
      </c>
      <c r="V19" s="196">
        <v>2.8</v>
      </c>
      <c r="W19" s="196">
        <v>2.8</v>
      </c>
      <c r="X19" s="196">
        <v>2.8</v>
      </c>
      <c r="Y19" s="196">
        <v>2.8</v>
      </c>
      <c r="Z19" s="196">
        <v>2.8</v>
      </c>
      <c r="AA19" s="196">
        <v>2.8</v>
      </c>
      <c r="AB19" s="196">
        <v>2.8</v>
      </c>
      <c r="AC19" s="196">
        <v>2.9</v>
      </c>
      <c r="AD19" s="196">
        <v>2.7</v>
      </c>
      <c r="AE19" s="196">
        <v>2.8</v>
      </c>
      <c r="AF19" s="45"/>
    </row>
    <row r="20" spans="1:32" ht="22.5">
      <c r="A20" s="8"/>
      <c r="B20" s="121"/>
      <c r="C20" s="82"/>
      <c r="D20" s="82"/>
      <c r="E20" s="82"/>
      <c r="F20" s="82"/>
      <c r="G20" s="82"/>
      <c r="H20" s="121"/>
      <c r="I20" s="121"/>
      <c r="J20" s="121"/>
      <c r="K20" s="111"/>
      <c r="L20" s="121"/>
      <c r="M20" s="121"/>
      <c r="N20" s="121"/>
      <c r="O20" s="121"/>
      <c r="P20" s="121"/>
      <c r="Q20" s="121"/>
      <c r="R20" s="121"/>
      <c r="S20" s="11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45"/>
    </row>
    <row r="21" spans="1:32" ht="22.5">
      <c r="A21" s="8" t="s">
        <v>6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45"/>
    </row>
    <row r="22" spans="1:32" ht="22.5">
      <c r="A22" s="8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45"/>
    </row>
    <row r="23" spans="1:32" ht="22.5">
      <c r="A23" s="8" t="s">
        <v>7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45"/>
    </row>
    <row r="24" spans="1:32" ht="22.5">
      <c r="A24" s="8"/>
      <c r="B24" s="130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05" t="s">
        <v>27</v>
      </c>
    </row>
    <row r="25" spans="1:32" ht="22.5">
      <c r="A25" s="8"/>
      <c r="B25" s="83">
        <f>SUM(B15:B23)</f>
        <v>16.9</v>
      </c>
      <c r="C25" s="83">
        <f aca="true" t="shared" si="1" ref="C25:AE25">SUM(C15:C23)</f>
        <v>18</v>
      </c>
      <c r="D25" s="83">
        <f t="shared" si="1"/>
        <v>16.6</v>
      </c>
      <c r="E25" s="83">
        <f t="shared" si="1"/>
        <v>16.9</v>
      </c>
      <c r="F25" s="83">
        <f t="shared" si="1"/>
        <v>15.2</v>
      </c>
      <c r="G25" s="83">
        <f t="shared" si="1"/>
        <v>17.4</v>
      </c>
      <c r="H25" s="83">
        <f t="shared" si="1"/>
        <v>17.599999999999998</v>
      </c>
      <c r="I25" s="83">
        <f t="shared" si="1"/>
        <v>17.3</v>
      </c>
      <c r="J25" s="83">
        <f t="shared" si="1"/>
        <v>16.8</v>
      </c>
      <c r="K25" s="83">
        <f t="shared" si="1"/>
        <v>16.7</v>
      </c>
      <c r="L25" s="83">
        <f t="shared" si="1"/>
        <v>12.8</v>
      </c>
      <c r="M25" s="83">
        <f t="shared" si="1"/>
        <v>16.599999999999998</v>
      </c>
      <c r="N25" s="83">
        <f t="shared" si="1"/>
        <v>17.2</v>
      </c>
      <c r="O25" s="83">
        <f t="shared" si="1"/>
        <v>16.7</v>
      </c>
      <c r="P25" s="83">
        <f t="shared" si="1"/>
        <v>15.8</v>
      </c>
      <c r="Q25" s="83">
        <f t="shared" si="1"/>
        <v>16.2</v>
      </c>
      <c r="R25" s="83">
        <f t="shared" si="1"/>
        <v>17.1</v>
      </c>
      <c r="S25" s="83">
        <f t="shared" si="1"/>
        <v>16.5</v>
      </c>
      <c r="T25" s="83">
        <f t="shared" si="1"/>
        <v>17.099999999999998</v>
      </c>
      <c r="U25" s="83">
        <f t="shared" si="1"/>
        <v>17.5</v>
      </c>
      <c r="V25" s="83">
        <f t="shared" si="1"/>
        <v>16.7</v>
      </c>
      <c r="W25" s="83">
        <f t="shared" si="1"/>
        <v>17</v>
      </c>
      <c r="X25" s="83">
        <f t="shared" si="1"/>
        <v>16</v>
      </c>
      <c r="Y25" s="83">
        <f t="shared" si="1"/>
        <v>17.4</v>
      </c>
      <c r="Z25" s="83">
        <f t="shared" si="1"/>
        <v>17.1</v>
      </c>
      <c r="AA25" s="83">
        <f t="shared" si="1"/>
        <v>16.6</v>
      </c>
      <c r="AB25" s="83">
        <f t="shared" si="1"/>
        <v>17.4</v>
      </c>
      <c r="AC25" s="83">
        <f t="shared" si="1"/>
        <v>17.099999999999998</v>
      </c>
      <c r="AD25" s="83">
        <f t="shared" si="1"/>
        <v>16.5</v>
      </c>
      <c r="AE25" s="83">
        <f t="shared" si="1"/>
        <v>16.1</v>
      </c>
      <c r="AF25" s="35">
        <f>AVERAGE(B25:AE25)</f>
        <v>16.693333333333335</v>
      </c>
    </row>
    <row r="26" spans="1:32" ht="22.5">
      <c r="A26" s="8"/>
      <c r="B26" s="124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45"/>
    </row>
    <row r="27" spans="1:32" ht="22.5">
      <c r="A27" s="16" t="s">
        <v>32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45"/>
    </row>
    <row r="28" spans="1:32" ht="22.5">
      <c r="A28" s="14" t="s">
        <v>8</v>
      </c>
      <c r="B28" s="12">
        <v>15.4</v>
      </c>
      <c r="C28" s="12">
        <v>16.75</v>
      </c>
      <c r="D28" s="12">
        <v>16.46</v>
      </c>
      <c r="E28" s="12">
        <v>16.86</v>
      </c>
      <c r="F28" s="12">
        <v>15.89</v>
      </c>
      <c r="G28" s="12">
        <v>14.6</v>
      </c>
      <c r="H28" s="112">
        <v>15.54</v>
      </c>
      <c r="I28" s="112">
        <v>14.05</v>
      </c>
      <c r="J28" s="112">
        <v>14.18</v>
      </c>
      <c r="K28" s="112">
        <v>14.84</v>
      </c>
      <c r="L28" s="112">
        <v>15</v>
      </c>
      <c r="M28" s="112">
        <v>15.69</v>
      </c>
      <c r="N28" s="112">
        <v>16.21</v>
      </c>
      <c r="O28" s="112">
        <v>16.28</v>
      </c>
      <c r="P28" s="112">
        <v>14.96</v>
      </c>
      <c r="Q28" s="112">
        <v>15.66</v>
      </c>
      <c r="R28" s="112">
        <v>16.13</v>
      </c>
      <c r="S28" s="112">
        <v>14.96</v>
      </c>
      <c r="T28" s="112">
        <v>13.56</v>
      </c>
      <c r="U28" s="112">
        <v>16.34</v>
      </c>
      <c r="V28" s="112">
        <v>15.93</v>
      </c>
      <c r="W28" s="112">
        <v>16.19</v>
      </c>
      <c r="X28" s="112">
        <v>16.25</v>
      </c>
      <c r="Y28" s="112">
        <v>15.29</v>
      </c>
      <c r="Z28" s="112">
        <v>15.42</v>
      </c>
      <c r="AA28" s="112">
        <v>14.68</v>
      </c>
      <c r="AB28" s="112">
        <v>14.65</v>
      </c>
      <c r="AC28" s="112">
        <v>14.44</v>
      </c>
      <c r="AD28" s="112">
        <v>17.17</v>
      </c>
      <c r="AE28" s="112">
        <v>16.49</v>
      </c>
      <c r="AF28" s="45"/>
    </row>
    <row r="29" spans="1:32" ht="22.5">
      <c r="A29" s="18" t="s">
        <v>26</v>
      </c>
      <c r="B29" s="125">
        <v>-0.87</v>
      </c>
      <c r="C29" s="199">
        <v>-0.206</v>
      </c>
      <c r="D29" s="199">
        <v>-0.219</v>
      </c>
      <c r="E29" s="199">
        <v>-0.219</v>
      </c>
      <c r="F29" s="199">
        <v>-0.217</v>
      </c>
      <c r="G29" s="199">
        <v>-0.217</v>
      </c>
      <c r="H29" s="201">
        <v>-0.221</v>
      </c>
      <c r="I29" s="201">
        <v>-0.219</v>
      </c>
      <c r="J29" s="201">
        <v>-0.168</v>
      </c>
      <c r="K29" s="201">
        <v>-0.221</v>
      </c>
      <c r="L29" s="201">
        <v>-0.211</v>
      </c>
      <c r="M29" s="201">
        <v>-0.215</v>
      </c>
      <c r="N29" s="201">
        <v>-0.219</v>
      </c>
      <c r="O29" s="111">
        <v>-0.219</v>
      </c>
      <c r="P29" s="111">
        <v>-0.33</v>
      </c>
      <c r="Q29" s="111">
        <v>-0.125</v>
      </c>
      <c r="R29" s="111">
        <v>-0.222</v>
      </c>
      <c r="S29" s="111">
        <v>-0.221</v>
      </c>
      <c r="T29" s="111">
        <v>-0.219</v>
      </c>
      <c r="U29" s="111">
        <v>-0.219</v>
      </c>
      <c r="V29" s="111">
        <v>-0.22</v>
      </c>
      <c r="W29" s="111">
        <v>-0.165</v>
      </c>
      <c r="X29" s="111">
        <v>-0.214</v>
      </c>
      <c r="Y29" s="111">
        <v>-0.215</v>
      </c>
      <c r="Z29" s="111">
        <v>-0.216</v>
      </c>
      <c r="AA29" s="111">
        <v>-0.219</v>
      </c>
      <c r="AB29" s="111">
        <v>-0.22</v>
      </c>
      <c r="AC29" s="111">
        <v>-0.22</v>
      </c>
      <c r="AD29" s="111">
        <v>-0.218</v>
      </c>
      <c r="AE29" s="111">
        <v>-0.165</v>
      </c>
      <c r="AF29" s="45"/>
    </row>
    <row r="30" spans="1:32" ht="22.5">
      <c r="A30" s="14" t="s">
        <v>9</v>
      </c>
      <c r="B30" s="125"/>
      <c r="C30" s="125"/>
      <c r="D30" s="125"/>
      <c r="E30" s="125"/>
      <c r="F30" s="125"/>
      <c r="G30" s="125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45"/>
    </row>
    <row r="31" spans="1:32" ht="22.5">
      <c r="A31" s="14" t="s">
        <v>23</v>
      </c>
      <c r="B31" s="126">
        <v>95</v>
      </c>
      <c r="C31" s="126">
        <v>60</v>
      </c>
      <c r="D31" s="126">
        <v>74</v>
      </c>
      <c r="E31" s="126">
        <v>78</v>
      </c>
      <c r="F31" s="126">
        <v>78</v>
      </c>
      <c r="G31" s="126">
        <v>60</v>
      </c>
      <c r="H31" s="127">
        <v>63</v>
      </c>
      <c r="I31" s="127">
        <v>63</v>
      </c>
      <c r="J31" s="127">
        <v>75</v>
      </c>
      <c r="K31" s="127">
        <v>65</v>
      </c>
      <c r="L31" s="127">
        <v>60</v>
      </c>
      <c r="M31" s="127">
        <v>71</v>
      </c>
      <c r="N31" s="127">
        <v>58</v>
      </c>
      <c r="O31" s="127">
        <v>72</v>
      </c>
      <c r="P31" s="127">
        <v>65</v>
      </c>
      <c r="Q31" s="127">
        <v>80</v>
      </c>
      <c r="R31" s="127">
        <v>70</v>
      </c>
      <c r="S31" s="127">
        <v>65</v>
      </c>
      <c r="T31" s="127">
        <v>66</v>
      </c>
      <c r="U31" s="127">
        <v>70</v>
      </c>
      <c r="V31" s="127">
        <v>62</v>
      </c>
      <c r="W31" s="127">
        <v>70</v>
      </c>
      <c r="X31" s="127">
        <v>58</v>
      </c>
      <c r="Y31" s="127">
        <v>65</v>
      </c>
      <c r="Z31" s="127">
        <v>64</v>
      </c>
      <c r="AA31" s="127">
        <v>63</v>
      </c>
      <c r="AB31" s="127">
        <v>68</v>
      </c>
      <c r="AC31" s="127">
        <v>60</v>
      </c>
      <c r="AD31" s="127">
        <v>55</v>
      </c>
      <c r="AE31" s="127">
        <v>52</v>
      </c>
      <c r="AF31" s="45"/>
    </row>
    <row r="32" spans="1:32" ht="22.5">
      <c r="A32" s="14" t="s">
        <v>22</v>
      </c>
      <c r="B32" s="128">
        <v>1000</v>
      </c>
      <c r="C32" s="128">
        <v>740</v>
      </c>
      <c r="D32" s="128">
        <v>690</v>
      </c>
      <c r="E32" s="128">
        <v>950</v>
      </c>
      <c r="F32" s="128">
        <v>805</v>
      </c>
      <c r="G32" s="128">
        <v>740</v>
      </c>
      <c r="H32" s="127">
        <v>915</v>
      </c>
      <c r="I32" s="127">
        <v>860</v>
      </c>
      <c r="J32" s="127">
        <v>645</v>
      </c>
      <c r="K32" s="127">
        <v>730</v>
      </c>
      <c r="L32" s="127">
        <v>731</v>
      </c>
      <c r="M32" s="127">
        <v>800</v>
      </c>
      <c r="N32" s="127">
        <v>1015</v>
      </c>
      <c r="O32" s="127">
        <v>795</v>
      </c>
      <c r="P32" s="127">
        <v>1405</v>
      </c>
      <c r="Q32" s="127">
        <v>685</v>
      </c>
      <c r="R32" s="127">
        <v>910</v>
      </c>
      <c r="S32" s="127">
        <v>1090</v>
      </c>
      <c r="T32" s="127">
        <v>1560</v>
      </c>
      <c r="U32" s="127">
        <v>775</v>
      </c>
      <c r="V32" s="127">
        <v>1350</v>
      </c>
      <c r="W32" s="127">
        <v>680</v>
      </c>
      <c r="X32" s="127">
        <v>610</v>
      </c>
      <c r="Y32" s="127">
        <v>1150</v>
      </c>
      <c r="Z32" s="127">
        <v>1140</v>
      </c>
      <c r="AA32" s="127">
        <v>1245</v>
      </c>
      <c r="AB32" s="127">
        <v>1135</v>
      </c>
      <c r="AC32" s="127">
        <v>1270</v>
      </c>
      <c r="AD32" s="127">
        <v>970</v>
      </c>
      <c r="AE32" s="127">
        <v>585</v>
      </c>
      <c r="AF32" s="45"/>
    </row>
    <row r="33" spans="1:32" ht="22.5">
      <c r="A33" s="14" t="s">
        <v>24</v>
      </c>
      <c r="B33" s="126">
        <v>390</v>
      </c>
      <c r="C33" s="126">
        <v>290</v>
      </c>
      <c r="D33" s="126">
        <v>370</v>
      </c>
      <c r="E33" s="126">
        <v>500</v>
      </c>
      <c r="F33" s="126">
        <v>395</v>
      </c>
      <c r="G33" s="126">
        <v>392</v>
      </c>
      <c r="H33" s="127">
        <v>420</v>
      </c>
      <c r="I33" s="127">
        <v>420</v>
      </c>
      <c r="J33" s="127">
        <v>425</v>
      </c>
      <c r="K33" s="127">
        <v>395</v>
      </c>
      <c r="L33" s="127">
        <v>372</v>
      </c>
      <c r="M33" s="127">
        <v>401</v>
      </c>
      <c r="N33" s="127">
        <v>425</v>
      </c>
      <c r="O33" s="127">
        <v>403</v>
      </c>
      <c r="P33" s="127">
        <v>550</v>
      </c>
      <c r="Q33" s="127">
        <v>450</v>
      </c>
      <c r="R33" s="127">
        <v>400</v>
      </c>
      <c r="S33" s="127">
        <v>574</v>
      </c>
      <c r="T33" s="127">
        <v>672</v>
      </c>
      <c r="U33" s="127">
        <v>325</v>
      </c>
      <c r="V33" s="127">
        <v>285</v>
      </c>
      <c r="W33" s="127">
        <v>275</v>
      </c>
      <c r="X33" s="127">
        <v>420</v>
      </c>
      <c r="Y33" s="127">
        <v>500</v>
      </c>
      <c r="Z33" s="127">
        <v>505</v>
      </c>
      <c r="AA33" s="127">
        <v>584</v>
      </c>
      <c r="AB33" s="127">
        <v>425</v>
      </c>
      <c r="AC33" s="127">
        <v>620</v>
      </c>
      <c r="AD33" s="127">
        <v>550</v>
      </c>
      <c r="AE33" s="127">
        <v>215</v>
      </c>
      <c r="AF33" s="45"/>
    </row>
    <row r="34" spans="1:32" ht="22.5">
      <c r="A34" s="14" t="s">
        <v>25</v>
      </c>
      <c r="B34" s="126">
        <v>75</v>
      </c>
      <c r="C34" s="126">
        <v>62</v>
      </c>
      <c r="D34" s="126">
        <v>78</v>
      </c>
      <c r="E34" s="126">
        <v>75</v>
      </c>
      <c r="F34" s="126">
        <v>65</v>
      </c>
      <c r="G34" s="126">
        <v>70</v>
      </c>
      <c r="H34" s="127">
        <v>85</v>
      </c>
      <c r="I34" s="127">
        <v>67</v>
      </c>
      <c r="J34" s="127">
        <v>80</v>
      </c>
      <c r="K34" s="127">
        <v>73</v>
      </c>
      <c r="L34" s="127">
        <v>75</v>
      </c>
      <c r="M34" s="127">
        <v>71</v>
      </c>
      <c r="N34" s="127">
        <v>70</v>
      </c>
      <c r="O34" s="127">
        <v>78</v>
      </c>
      <c r="P34" s="127">
        <v>70</v>
      </c>
      <c r="Q34" s="127">
        <v>55</v>
      </c>
      <c r="R34" s="127">
        <v>70</v>
      </c>
      <c r="S34" s="127">
        <v>67</v>
      </c>
      <c r="T34" s="127">
        <v>95</v>
      </c>
      <c r="U34" s="127">
        <v>70</v>
      </c>
      <c r="V34" s="127">
        <v>65</v>
      </c>
      <c r="W34" s="127">
        <v>70</v>
      </c>
      <c r="X34" s="127">
        <v>58</v>
      </c>
      <c r="Y34" s="127">
        <v>75</v>
      </c>
      <c r="Z34" s="127">
        <v>65</v>
      </c>
      <c r="AA34" s="127">
        <v>65</v>
      </c>
      <c r="AB34" s="127">
        <v>70</v>
      </c>
      <c r="AC34" s="127">
        <v>65</v>
      </c>
      <c r="AD34" s="127">
        <v>64</v>
      </c>
      <c r="AE34" s="127">
        <v>55</v>
      </c>
      <c r="AF34" s="45"/>
    </row>
    <row r="35" spans="1:32" ht="22.5">
      <c r="A35" s="14" t="s">
        <v>17</v>
      </c>
      <c r="B35" s="126"/>
      <c r="C35" s="126"/>
      <c r="D35" s="126"/>
      <c r="E35" s="126"/>
      <c r="F35" s="126"/>
      <c r="G35" s="126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27"/>
      <c r="AD35" s="127"/>
      <c r="AE35" s="127"/>
      <c r="AF35" s="45"/>
    </row>
    <row r="36" spans="1:32" ht="22.5">
      <c r="A36" s="14" t="s">
        <v>5</v>
      </c>
      <c r="B36" s="115">
        <v>2.12</v>
      </c>
      <c r="C36" s="115">
        <v>2.12</v>
      </c>
      <c r="D36" s="115">
        <v>2.12</v>
      </c>
      <c r="E36" s="115">
        <v>2.12</v>
      </c>
      <c r="F36" s="115">
        <v>2.12</v>
      </c>
      <c r="G36" s="115">
        <v>1.74</v>
      </c>
      <c r="H36" s="115">
        <v>1.74</v>
      </c>
      <c r="I36" s="115">
        <v>1.74</v>
      </c>
      <c r="J36" s="115">
        <v>1.74</v>
      </c>
      <c r="K36" s="115">
        <v>1.74</v>
      </c>
      <c r="L36" s="115">
        <v>1.74</v>
      </c>
      <c r="M36" s="115">
        <v>1.74</v>
      </c>
      <c r="N36" s="115">
        <v>1.74</v>
      </c>
      <c r="O36" s="112">
        <v>1.68</v>
      </c>
      <c r="P36" s="112">
        <v>1.68</v>
      </c>
      <c r="Q36" s="112">
        <v>1.68</v>
      </c>
      <c r="R36" s="112">
        <v>1.68</v>
      </c>
      <c r="S36" s="112">
        <v>1.68</v>
      </c>
      <c r="T36" s="112">
        <v>1.68</v>
      </c>
      <c r="U36" s="112">
        <v>1.68</v>
      </c>
      <c r="V36" s="112">
        <v>1.5</v>
      </c>
      <c r="W36" s="112">
        <v>1.5</v>
      </c>
      <c r="X36" s="112">
        <v>1.5</v>
      </c>
      <c r="Y36" s="112">
        <v>1.5</v>
      </c>
      <c r="Z36" s="112">
        <v>1.5</v>
      </c>
      <c r="AA36" s="112">
        <v>1.5</v>
      </c>
      <c r="AB36" s="112">
        <v>1.5</v>
      </c>
      <c r="AC36" s="112">
        <v>1.5</v>
      </c>
      <c r="AD36" s="112">
        <v>1.5</v>
      </c>
      <c r="AE36" s="112">
        <v>1.5</v>
      </c>
      <c r="AF36" s="45"/>
    </row>
    <row r="37" spans="1:32" ht="22.5">
      <c r="A37" s="14" t="s">
        <v>10</v>
      </c>
      <c r="B37" s="115"/>
      <c r="C37" s="115"/>
      <c r="D37" s="115"/>
      <c r="E37" s="115"/>
      <c r="F37" s="115"/>
      <c r="G37" s="115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45"/>
    </row>
    <row r="38" spans="1:32" ht="22.5">
      <c r="A38" s="14" t="s">
        <v>7</v>
      </c>
      <c r="B38" s="115"/>
      <c r="C38" s="115"/>
      <c r="D38" s="115"/>
      <c r="E38" s="115"/>
      <c r="F38" s="115"/>
      <c r="G38" s="115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45"/>
    </row>
    <row r="39" spans="1:32" ht="22.5">
      <c r="A39" s="14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05" t="s">
        <v>27</v>
      </c>
    </row>
    <row r="40" spans="1:32" ht="22.5">
      <c r="A40" s="8"/>
      <c r="B40" s="83">
        <f>SUM(B28+B29+B30+B35+B36+B37+B38)</f>
        <v>16.650000000000002</v>
      </c>
      <c r="C40" s="83">
        <f aca="true" t="shared" si="2" ref="C40:AE40">SUM(C28+C29+C30+C35+C36+C37+C38)</f>
        <v>18.664</v>
      </c>
      <c r="D40" s="83">
        <f t="shared" si="2"/>
        <v>18.361</v>
      </c>
      <c r="E40" s="83">
        <f t="shared" si="2"/>
        <v>18.761</v>
      </c>
      <c r="F40" s="83">
        <f t="shared" si="2"/>
        <v>17.793</v>
      </c>
      <c r="G40" s="83">
        <f t="shared" si="2"/>
        <v>16.122999999999998</v>
      </c>
      <c r="H40" s="83">
        <f t="shared" si="2"/>
        <v>17.058999999999997</v>
      </c>
      <c r="I40" s="83">
        <f t="shared" si="2"/>
        <v>15.571000000000002</v>
      </c>
      <c r="J40" s="83">
        <f t="shared" si="2"/>
        <v>15.752</v>
      </c>
      <c r="K40" s="83">
        <f t="shared" si="2"/>
        <v>16.358999999999998</v>
      </c>
      <c r="L40" s="83">
        <f t="shared" si="2"/>
        <v>16.529</v>
      </c>
      <c r="M40" s="83">
        <f t="shared" si="2"/>
        <v>17.215</v>
      </c>
      <c r="N40" s="83">
        <f t="shared" si="2"/>
        <v>17.731</v>
      </c>
      <c r="O40" s="83">
        <f t="shared" si="2"/>
        <v>17.741</v>
      </c>
      <c r="P40" s="83">
        <f t="shared" si="2"/>
        <v>16.310000000000002</v>
      </c>
      <c r="Q40" s="83">
        <f t="shared" si="2"/>
        <v>17.215</v>
      </c>
      <c r="R40" s="83">
        <f t="shared" si="2"/>
        <v>17.588</v>
      </c>
      <c r="S40" s="83">
        <f t="shared" si="2"/>
        <v>16.419</v>
      </c>
      <c r="T40" s="83">
        <f t="shared" si="2"/>
        <v>15.021</v>
      </c>
      <c r="U40" s="83">
        <f t="shared" si="2"/>
        <v>17.801</v>
      </c>
      <c r="V40" s="83">
        <f t="shared" si="2"/>
        <v>17.21</v>
      </c>
      <c r="W40" s="83">
        <f t="shared" si="2"/>
        <v>17.525000000000002</v>
      </c>
      <c r="X40" s="83">
        <f t="shared" si="2"/>
        <v>17.536</v>
      </c>
      <c r="Y40" s="83">
        <f t="shared" si="2"/>
        <v>16.575</v>
      </c>
      <c r="Z40" s="83">
        <f t="shared" si="2"/>
        <v>16.704</v>
      </c>
      <c r="AA40" s="83">
        <f t="shared" si="2"/>
        <v>15.961</v>
      </c>
      <c r="AB40" s="83">
        <f t="shared" si="2"/>
        <v>15.93</v>
      </c>
      <c r="AC40" s="83">
        <f t="shared" si="2"/>
        <v>15.719999999999999</v>
      </c>
      <c r="AD40" s="83">
        <f t="shared" si="2"/>
        <v>18.452</v>
      </c>
      <c r="AE40" s="83">
        <f t="shared" si="2"/>
        <v>17.825</v>
      </c>
      <c r="AF40" s="35">
        <f>AVERAGE(B40:AE40)</f>
        <v>17.003366666666665</v>
      </c>
    </row>
    <row r="41" spans="1:32" ht="22.5">
      <c r="A41" s="8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45"/>
    </row>
    <row r="42" spans="1:32" ht="22.5">
      <c r="A42" s="9" t="s">
        <v>11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45"/>
    </row>
    <row r="43" spans="1:32" ht="22.5">
      <c r="A43" s="8" t="s">
        <v>12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45"/>
    </row>
    <row r="44" spans="1:32" ht="22.5">
      <c r="A44" s="8" t="s">
        <v>29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45"/>
    </row>
    <row r="45" spans="1:32" ht="22.5">
      <c r="A45" s="8" t="s">
        <v>4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45"/>
    </row>
    <row r="46" spans="1:32" ht="22.5">
      <c r="A46" s="8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45"/>
    </row>
    <row r="47" spans="1:32" ht="22.5">
      <c r="A47" s="8" t="s">
        <v>13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45"/>
    </row>
    <row r="48" spans="1:32" ht="22.5">
      <c r="A48" s="8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45"/>
    </row>
    <row r="49" spans="1:32" ht="22.5">
      <c r="A49" s="8" t="s">
        <v>10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45"/>
    </row>
    <row r="50" spans="1:32" ht="22.5">
      <c r="A50" s="8"/>
      <c r="B50" s="131"/>
      <c r="C50" s="131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05" t="s">
        <v>27</v>
      </c>
    </row>
    <row r="51" spans="1:32" ht="22.5">
      <c r="A51" s="9"/>
      <c r="B51" s="83">
        <v>0</v>
      </c>
      <c r="C51" s="83">
        <f aca="true" t="shared" si="3" ref="C51:AE51">SUM(C43:C49)</f>
        <v>0</v>
      </c>
      <c r="D51" s="83">
        <f t="shared" si="3"/>
        <v>0</v>
      </c>
      <c r="E51" s="83">
        <f t="shared" si="3"/>
        <v>0</v>
      </c>
      <c r="F51" s="83">
        <f t="shared" si="3"/>
        <v>0</v>
      </c>
      <c r="G51" s="83">
        <f t="shared" si="3"/>
        <v>0</v>
      </c>
      <c r="H51" s="83">
        <f t="shared" si="3"/>
        <v>0</v>
      </c>
      <c r="I51" s="83">
        <f t="shared" si="3"/>
        <v>0</v>
      </c>
      <c r="J51" s="83">
        <f t="shared" si="3"/>
        <v>0</v>
      </c>
      <c r="K51" s="83">
        <f t="shared" si="3"/>
        <v>0</v>
      </c>
      <c r="L51" s="83">
        <f t="shared" si="3"/>
        <v>0</v>
      </c>
      <c r="M51" s="83">
        <f t="shared" si="3"/>
        <v>0</v>
      </c>
      <c r="N51" s="83">
        <f t="shared" si="3"/>
        <v>0</v>
      </c>
      <c r="O51" s="83">
        <f t="shared" si="3"/>
        <v>0</v>
      </c>
      <c r="P51" s="83">
        <f t="shared" si="3"/>
        <v>0</v>
      </c>
      <c r="Q51" s="83">
        <f t="shared" si="3"/>
        <v>0</v>
      </c>
      <c r="R51" s="83">
        <f t="shared" si="3"/>
        <v>0</v>
      </c>
      <c r="S51" s="83">
        <f t="shared" si="3"/>
        <v>0</v>
      </c>
      <c r="T51" s="83">
        <f t="shared" si="3"/>
        <v>0</v>
      </c>
      <c r="U51" s="83">
        <f t="shared" si="3"/>
        <v>0</v>
      </c>
      <c r="V51" s="83">
        <f t="shared" si="3"/>
        <v>0</v>
      </c>
      <c r="W51" s="83">
        <f t="shared" si="3"/>
        <v>0</v>
      </c>
      <c r="X51" s="83">
        <f t="shared" si="3"/>
        <v>0</v>
      </c>
      <c r="Y51" s="83">
        <f t="shared" si="3"/>
        <v>0</v>
      </c>
      <c r="Z51" s="83">
        <f t="shared" si="3"/>
        <v>0</v>
      </c>
      <c r="AA51" s="83">
        <f t="shared" si="3"/>
        <v>0</v>
      </c>
      <c r="AB51" s="83">
        <f t="shared" si="3"/>
        <v>0</v>
      </c>
      <c r="AC51" s="83">
        <f t="shared" si="3"/>
        <v>0</v>
      </c>
      <c r="AD51" s="83">
        <f t="shared" si="3"/>
        <v>0</v>
      </c>
      <c r="AE51" s="83">
        <f t="shared" si="3"/>
        <v>0</v>
      </c>
      <c r="AF51" s="35">
        <f>AVERAGE(B51:AE51)</f>
        <v>0</v>
      </c>
    </row>
    <row r="52" spans="1:32" ht="22.5">
      <c r="A52" s="9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45"/>
    </row>
    <row r="53" spans="1:32" ht="22.5">
      <c r="A53" s="9" t="s">
        <v>14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40" t="s">
        <v>27</v>
      </c>
    </row>
    <row r="54" spans="1:32" ht="22.5">
      <c r="A54" s="8" t="s">
        <v>4</v>
      </c>
      <c r="B54" s="198">
        <v>0.4</v>
      </c>
      <c r="C54" s="198">
        <v>0.4</v>
      </c>
      <c r="D54" s="198">
        <v>0.5</v>
      </c>
      <c r="E54" s="198">
        <v>0.5</v>
      </c>
      <c r="F54" s="198">
        <v>0.5</v>
      </c>
      <c r="G54" s="198">
        <v>0.3</v>
      </c>
      <c r="H54" s="198">
        <v>0.4</v>
      </c>
      <c r="I54" s="200">
        <v>0.4</v>
      </c>
      <c r="J54" s="200">
        <v>0.4</v>
      </c>
      <c r="K54" s="200">
        <v>0.5</v>
      </c>
      <c r="L54" s="200">
        <v>0.4</v>
      </c>
      <c r="M54" s="200">
        <v>0.4</v>
      </c>
      <c r="N54" s="200">
        <v>0.3</v>
      </c>
      <c r="O54" s="200">
        <v>0.5</v>
      </c>
      <c r="P54" s="200">
        <v>0.5</v>
      </c>
      <c r="Q54" s="200">
        <v>0.4</v>
      </c>
      <c r="R54" s="200">
        <v>0.4</v>
      </c>
      <c r="S54" s="200">
        <v>0.5</v>
      </c>
      <c r="T54" s="200">
        <v>0.4</v>
      </c>
      <c r="U54" s="200">
        <v>0.3</v>
      </c>
      <c r="V54" s="200">
        <v>0.4</v>
      </c>
      <c r="W54" s="200">
        <v>0.4</v>
      </c>
      <c r="X54" s="200">
        <v>0.4</v>
      </c>
      <c r="Y54" s="200">
        <v>0.3</v>
      </c>
      <c r="Z54" s="200">
        <v>0.4</v>
      </c>
      <c r="AA54" s="200">
        <v>0.3</v>
      </c>
      <c r="AB54" s="200">
        <v>0.3</v>
      </c>
      <c r="AC54" s="200">
        <v>0.5</v>
      </c>
      <c r="AD54" s="200">
        <v>0.5</v>
      </c>
      <c r="AE54" s="200">
        <v>0.4</v>
      </c>
      <c r="AF54" s="35">
        <f>AVERAGE(B54:AE54)</f>
        <v>0.41000000000000014</v>
      </c>
    </row>
    <row r="55" spans="1:32" ht="22.5">
      <c r="A55" s="8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45"/>
    </row>
    <row r="56" spans="1:32" ht="22.5">
      <c r="A56" s="8" t="s">
        <v>15</v>
      </c>
      <c r="B56" s="77">
        <f>SUM(B54,B51,B40,B25,B12)</f>
        <v>48.406000000000006</v>
      </c>
      <c r="C56" s="77">
        <f aca="true" t="shared" si="4" ref="C56:AE56">SUM(C54,C51,C40,C25,C12)</f>
        <v>51.837</v>
      </c>
      <c r="D56" s="77">
        <f t="shared" si="4"/>
        <v>50.787</v>
      </c>
      <c r="E56" s="77">
        <f t="shared" si="4"/>
        <v>50.881</v>
      </c>
      <c r="F56" s="77">
        <f t="shared" si="4"/>
        <v>48.501999999999995</v>
      </c>
      <c r="G56" s="77">
        <f t="shared" si="4"/>
        <v>49.10799999999999</v>
      </c>
      <c r="H56" s="77">
        <f t="shared" si="4"/>
        <v>49.44</v>
      </c>
      <c r="I56" s="77">
        <f t="shared" si="4"/>
        <v>48.82</v>
      </c>
      <c r="J56" s="77">
        <f t="shared" si="4"/>
        <v>49.699</v>
      </c>
      <c r="K56" s="77">
        <f t="shared" si="4"/>
        <v>49.346999999999994</v>
      </c>
      <c r="L56" s="77">
        <f t="shared" si="4"/>
        <v>45.165</v>
      </c>
      <c r="M56" s="77">
        <f t="shared" si="4"/>
        <v>49.081999999999994</v>
      </c>
      <c r="N56" s="77">
        <f t="shared" si="4"/>
        <v>50.628</v>
      </c>
      <c r="O56" s="77">
        <f t="shared" si="4"/>
        <v>49.438</v>
      </c>
      <c r="P56" s="77">
        <f t="shared" si="4"/>
        <v>47.222</v>
      </c>
      <c r="Q56" s="77">
        <f t="shared" si="4"/>
        <v>49.155</v>
      </c>
      <c r="R56" s="77">
        <f t="shared" si="4"/>
        <v>50.760000000000005</v>
      </c>
      <c r="S56" s="77">
        <f t="shared" si="4"/>
        <v>48.129999999999995</v>
      </c>
      <c r="T56" s="77">
        <f t="shared" si="4"/>
        <v>47.378</v>
      </c>
      <c r="U56" s="77">
        <f t="shared" si="4"/>
        <v>49.891999999999996</v>
      </c>
      <c r="V56" s="77">
        <f t="shared" si="4"/>
        <v>49.037000000000006</v>
      </c>
      <c r="W56" s="77">
        <f t="shared" si="4"/>
        <v>49.638999999999996</v>
      </c>
      <c r="X56" s="77">
        <f t="shared" si="4"/>
        <v>49.497</v>
      </c>
      <c r="Y56" s="77">
        <f t="shared" si="4"/>
        <v>49.661</v>
      </c>
      <c r="Z56" s="77">
        <f t="shared" si="4"/>
        <v>47.252</v>
      </c>
      <c r="AA56" s="77">
        <f t="shared" si="4"/>
        <v>47.393</v>
      </c>
      <c r="AB56" s="77">
        <f t="shared" si="4"/>
        <v>48.050999999999995</v>
      </c>
      <c r="AC56" s="77">
        <f t="shared" si="4"/>
        <v>48.635999999999996</v>
      </c>
      <c r="AD56" s="77">
        <f t="shared" si="4"/>
        <v>50.201</v>
      </c>
      <c r="AE56" s="77">
        <f t="shared" si="4"/>
        <v>48.476</v>
      </c>
      <c r="AF56" s="40">
        <f>AVERAGE(B56:AE56)</f>
        <v>49.050666666666665</v>
      </c>
    </row>
    <row r="57" spans="1:32" ht="22.5">
      <c r="A57" s="8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40"/>
    </row>
    <row r="58" spans="1:32" ht="22.5">
      <c r="A58" s="8" t="s">
        <v>16</v>
      </c>
      <c r="B58" s="112">
        <f aca="true" t="shared" si="5" ref="B58:AE58">-SUM(B21+B23+B37+B38+B47+B49)</f>
        <v>0</v>
      </c>
      <c r="C58" s="112">
        <f t="shared" si="5"/>
        <v>0</v>
      </c>
      <c r="D58" s="112">
        <f t="shared" si="5"/>
        <v>0</v>
      </c>
      <c r="E58" s="112">
        <f t="shared" si="5"/>
        <v>0</v>
      </c>
      <c r="F58" s="112">
        <f t="shared" si="5"/>
        <v>0</v>
      </c>
      <c r="G58" s="112">
        <f t="shared" si="5"/>
        <v>0</v>
      </c>
      <c r="H58" s="112">
        <f t="shared" si="5"/>
        <v>0</v>
      </c>
      <c r="I58" s="112">
        <f t="shared" si="5"/>
        <v>0</v>
      </c>
      <c r="J58" s="112">
        <f t="shared" si="5"/>
        <v>0</v>
      </c>
      <c r="K58" s="112">
        <f t="shared" si="5"/>
        <v>0</v>
      </c>
      <c r="L58" s="112">
        <f t="shared" si="5"/>
        <v>0</v>
      </c>
      <c r="M58" s="112">
        <f t="shared" si="5"/>
        <v>0</v>
      </c>
      <c r="N58" s="112">
        <f t="shared" si="5"/>
        <v>0</v>
      </c>
      <c r="O58" s="112">
        <f t="shared" si="5"/>
        <v>0</v>
      </c>
      <c r="P58" s="112">
        <f t="shared" si="5"/>
        <v>0</v>
      </c>
      <c r="Q58" s="112">
        <f t="shared" si="5"/>
        <v>0</v>
      </c>
      <c r="R58" s="112">
        <f t="shared" si="5"/>
        <v>0</v>
      </c>
      <c r="S58" s="112">
        <f t="shared" si="5"/>
        <v>0</v>
      </c>
      <c r="T58" s="112">
        <f t="shared" si="5"/>
        <v>0</v>
      </c>
      <c r="U58" s="112">
        <f t="shared" si="5"/>
        <v>0</v>
      </c>
      <c r="V58" s="112">
        <f t="shared" si="5"/>
        <v>0</v>
      </c>
      <c r="W58" s="112">
        <f t="shared" si="5"/>
        <v>0</v>
      </c>
      <c r="X58" s="112">
        <f t="shared" si="5"/>
        <v>0</v>
      </c>
      <c r="Y58" s="112">
        <f t="shared" si="5"/>
        <v>0</v>
      </c>
      <c r="Z58" s="112">
        <f t="shared" si="5"/>
        <v>0</v>
      </c>
      <c r="AA58" s="112">
        <f t="shared" si="5"/>
        <v>0</v>
      </c>
      <c r="AB58" s="112">
        <f t="shared" si="5"/>
        <v>0</v>
      </c>
      <c r="AC58" s="112">
        <f t="shared" si="5"/>
        <v>0</v>
      </c>
      <c r="AD58" s="112">
        <f t="shared" si="5"/>
        <v>0</v>
      </c>
      <c r="AE58" s="112">
        <f t="shared" si="5"/>
        <v>0</v>
      </c>
      <c r="AF58" s="45"/>
    </row>
    <row r="59" spans="1:32" ht="22.5">
      <c r="A59" s="8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05" t="s">
        <v>27</v>
      </c>
    </row>
    <row r="60" spans="1:32" ht="23.25" thickBot="1">
      <c r="A60" s="9" t="s">
        <v>20</v>
      </c>
      <c r="B60" s="78">
        <f>B56-B58</f>
        <v>48.406000000000006</v>
      </c>
      <c r="C60" s="78">
        <f aca="true" t="shared" si="6" ref="C60:AE60">C56-C58</f>
        <v>51.837</v>
      </c>
      <c r="D60" s="78">
        <f t="shared" si="6"/>
        <v>50.787</v>
      </c>
      <c r="E60" s="78">
        <f t="shared" si="6"/>
        <v>50.881</v>
      </c>
      <c r="F60" s="78">
        <f t="shared" si="6"/>
        <v>48.501999999999995</v>
      </c>
      <c r="G60" s="78">
        <f t="shared" si="6"/>
        <v>49.10799999999999</v>
      </c>
      <c r="H60" s="78">
        <f t="shared" si="6"/>
        <v>49.44</v>
      </c>
      <c r="I60" s="78">
        <f t="shared" si="6"/>
        <v>48.82</v>
      </c>
      <c r="J60" s="78">
        <f t="shared" si="6"/>
        <v>49.699</v>
      </c>
      <c r="K60" s="78">
        <f t="shared" si="6"/>
        <v>49.346999999999994</v>
      </c>
      <c r="L60" s="78">
        <f t="shared" si="6"/>
        <v>45.165</v>
      </c>
      <c r="M60" s="78">
        <f t="shared" si="6"/>
        <v>49.081999999999994</v>
      </c>
      <c r="N60" s="78">
        <f t="shared" si="6"/>
        <v>50.628</v>
      </c>
      <c r="O60" s="78">
        <f t="shared" si="6"/>
        <v>49.438</v>
      </c>
      <c r="P60" s="78">
        <f t="shared" si="6"/>
        <v>47.222</v>
      </c>
      <c r="Q60" s="78">
        <f t="shared" si="6"/>
        <v>49.155</v>
      </c>
      <c r="R60" s="78">
        <f t="shared" si="6"/>
        <v>50.760000000000005</v>
      </c>
      <c r="S60" s="78">
        <f t="shared" si="6"/>
        <v>48.129999999999995</v>
      </c>
      <c r="T60" s="78">
        <f t="shared" si="6"/>
        <v>47.378</v>
      </c>
      <c r="U60" s="78">
        <f t="shared" si="6"/>
        <v>49.891999999999996</v>
      </c>
      <c r="V60" s="78">
        <f t="shared" si="6"/>
        <v>49.037000000000006</v>
      </c>
      <c r="W60" s="78">
        <f t="shared" si="6"/>
        <v>49.638999999999996</v>
      </c>
      <c r="X60" s="78">
        <f t="shared" si="6"/>
        <v>49.497</v>
      </c>
      <c r="Y60" s="78">
        <f t="shared" si="6"/>
        <v>49.661</v>
      </c>
      <c r="Z60" s="78">
        <f t="shared" si="6"/>
        <v>47.252</v>
      </c>
      <c r="AA60" s="78">
        <f t="shared" si="6"/>
        <v>47.393</v>
      </c>
      <c r="AB60" s="78">
        <f t="shared" si="6"/>
        <v>48.050999999999995</v>
      </c>
      <c r="AC60" s="78">
        <f t="shared" si="6"/>
        <v>48.635999999999996</v>
      </c>
      <c r="AD60" s="78">
        <f t="shared" si="6"/>
        <v>50.201</v>
      </c>
      <c r="AE60" s="78">
        <f t="shared" si="6"/>
        <v>48.476</v>
      </c>
      <c r="AF60" s="41">
        <f>AVERAGE(B60:AE60)</f>
        <v>49.050666666666665</v>
      </c>
    </row>
    <row r="61" spans="1:32" ht="22.5">
      <c r="A61" s="9"/>
      <c r="B61" s="22"/>
      <c r="C61" s="25"/>
      <c r="D61" s="25"/>
      <c r="E61" s="25"/>
      <c r="F61" s="25"/>
      <c r="G61" s="25"/>
      <c r="H61" s="18"/>
      <c r="I61" s="12"/>
      <c r="J61" s="12"/>
      <c r="K61" s="12"/>
      <c r="L61" s="12"/>
      <c r="M61" s="12"/>
      <c r="N61" s="12"/>
      <c r="O61" s="12"/>
      <c r="P61" s="12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44"/>
    </row>
    <row r="62" spans="1:32" ht="22.5">
      <c r="A62" s="8" t="s">
        <v>31</v>
      </c>
      <c r="B62" s="14"/>
      <c r="C62" s="14"/>
      <c r="D62" s="14"/>
      <c r="E62" s="14"/>
      <c r="F62" s="14"/>
      <c r="G62" s="14"/>
      <c r="H62" s="14"/>
      <c r="I62" s="17"/>
      <c r="J62" s="17"/>
      <c r="K62" s="17"/>
      <c r="L62" s="17"/>
      <c r="M62" s="17"/>
      <c r="N62" s="17"/>
      <c r="O62" s="17"/>
      <c r="P62" s="17"/>
      <c r="Q62" s="18"/>
      <c r="R62" s="18"/>
      <c r="S62" s="14"/>
      <c r="T62" s="14"/>
      <c r="U62" s="14"/>
      <c r="V62" s="14"/>
      <c r="W62" s="14"/>
      <c r="X62" s="14"/>
      <c r="Y62" s="14"/>
      <c r="Z62" s="17"/>
      <c r="AA62" s="17"/>
      <c r="AB62" s="17"/>
      <c r="AC62" s="17"/>
      <c r="AD62" s="17"/>
      <c r="AE62" s="17"/>
      <c r="AF62" s="47"/>
    </row>
    <row r="63" spans="2:32" ht="22.5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44"/>
    </row>
  </sheetData>
  <sheetProtection/>
  <printOptions/>
  <pageMargins left="0.46" right="0.53" top="0.66" bottom="1" header="0.5" footer="0.5"/>
  <pageSetup horizontalDpi="600" verticalDpi="600" orientation="landscape" scale="3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63"/>
  <sheetViews>
    <sheetView tabSelected="1" zoomScale="55" zoomScaleNormal="55" zoomScalePageLayoutView="0" workbookViewId="0" topLeftCell="A1">
      <pane xSplit="1" ySplit="5" topLeftCell="N1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5" sqref="B15:AF19"/>
    </sheetView>
  </sheetViews>
  <sheetFormatPr defaultColWidth="11.5546875" defaultRowHeight="15"/>
  <cols>
    <col min="1" max="1" width="32.3359375" style="15" customWidth="1"/>
    <col min="2" max="2" width="10.10546875" style="15" bestFit="1" customWidth="1"/>
    <col min="3" max="18" width="9.3359375" style="15" bestFit="1" customWidth="1"/>
    <col min="19" max="32" width="11.5546875" style="15" customWidth="1"/>
    <col min="33" max="33" width="10.3359375" style="37" bestFit="1" customWidth="1"/>
    <col min="34" max="16384" width="11.5546875" style="15" customWidth="1"/>
  </cols>
  <sheetData>
    <row r="1" spans="1:33" ht="22.5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103"/>
    </row>
    <row r="2" spans="1:33" ht="22.5">
      <c r="A2" s="1">
        <v>42705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103"/>
    </row>
    <row r="3" spans="1:33" ht="22.5">
      <c r="A3" s="3" t="s">
        <v>19</v>
      </c>
      <c r="Z3" s="4"/>
      <c r="AA3" s="3"/>
      <c r="AB3" s="4"/>
      <c r="AC3" s="4"/>
      <c r="AD3" s="4"/>
      <c r="AE3" s="4"/>
      <c r="AF3" s="4"/>
      <c r="AG3" s="38"/>
    </row>
    <row r="4" spans="1:36" ht="22.5">
      <c r="A4" s="6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30"/>
      <c r="AH4" s="25"/>
      <c r="AI4" s="25"/>
      <c r="AJ4" s="25"/>
    </row>
    <row r="5" spans="1:33" ht="22.5">
      <c r="A5" s="8"/>
      <c r="B5" s="91">
        <v>1</v>
      </c>
      <c r="C5" s="91">
        <v>2</v>
      </c>
      <c r="D5" s="91">
        <v>3</v>
      </c>
      <c r="E5" s="91">
        <v>4</v>
      </c>
      <c r="F5" s="91">
        <v>5</v>
      </c>
      <c r="G5" s="91">
        <v>6</v>
      </c>
      <c r="H5" s="91">
        <v>7</v>
      </c>
      <c r="I5" s="91">
        <v>8</v>
      </c>
      <c r="J5" s="91">
        <v>9</v>
      </c>
      <c r="K5" s="91">
        <v>10</v>
      </c>
      <c r="L5" s="91">
        <v>11</v>
      </c>
      <c r="M5" s="91">
        <v>12</v>
      </c>
      <c r="N5" s="91">
        <v>13</v>
      </c>
      <c r="O5" s="91">
        <v>14</v>
      </c>
      <c r="P5" s="91">
        <v>15</v>
      </c>
      <c r="Q5" s="92">
        <v>16</v>
      </c>
      <c r="R5" s="92">
        <v>17</v>
      </c>
      <c r="S5" s="93">
        <v>18</v>
      </c>
      <c r="T5" s="93">
        <v>19</v>
      </c>
      <c r="U5" s="93">
        <v>20</v>
      </c>
      <c r="V5" s="93">
        <v>21</v>
      </c>
      <c r="W5" s="93">
        <v>22</v>
      </c>
      <c r="X5" s="93">
        <v>23</v>
      </c>
      <c r="Y5" s="93">
        <v>24</v>
      </c>
      <c r="Z5" s="92">
        <v>25</v>
      </c>
      <c r="AA5" s="92">
        <v>26</v>
      </c>
      <c r="AB5" s="92">
        <v>27</v>
      </c>
      <c r="AC5" s="92">
        <v>28</v>
      </c>
      <c r="AD5" s="92">
        <v>29</v>
      </c>
      <c r="AE5" s="92">
        <v>30</v>
      </c>
      <c r="AF5" s="92">
        <v>31</v>
      </c>
      <c r="AG5" s="31" t="s">
        <v>30</v>
      </c>
    </row>
    <row r="6" spans="1:33" ht="22.5">
      <c r="A6" s="9" t="s">
        <v>0</v>
      </c>
      <c r="B6" s="16"/>
      <c r="C6" s="16"/>
      <c r="D6" s="16"/>
      <c r="E6" s="16"/>
      <c r="F6" s="16"/>
      <c r="G6" s="16"/>
      <c r="H6" s="16"/>
      <c r="I6" s="74"/>
      <c r="J6" s="74"/>
      <c r="K6" s="74"/>
      <c r="L6" s="74"/>
      <c r="M6" s="74"/>
      <c r="N6" s="74"/>
      <c r="O6" s="74"/>
      <c r="P6" s="74"/>
      <c r="Q6" s="22"/>
      <c r="R6" s="22"/>
      <c r="S6" s="25"/>
      <c r="T6" s="25"/>
      <c r="U6" s="25"/>
      <c r="V6" s="25"/>
      <c r="W6" s="25"/>
      <c r="X6" s="25"/>
      <c r="Y6" s="25"/>
      <c r="Z6" s="22"/>
      <c r="AA6" s="22"/>
      <c r="AB6" s="22"/>
      <c r="AC6" s="22"/>
      <c r="AD6" s="22"/>
      <c r="AE6" s="22"/>
      <c r="AF6" s="22"/>
      <c r="AG6" s="36"/>
    </row>
    <row r="7" spans="1:33" ht="22.5">
      <c r="A7" s="9"/>
      <c r="B7" s="16"/>
      <c r="C7" s="16"/>
      <c r="D7" s="16"/>
      <c r="E7" s="16"/>
      <c r="F7" s="16"/>
      <c r="G7" s="16"/>
      <c r="H7" s="16"/>
      <c r="I7" s="74"/>
      <c r="J7" s="74"/>
      <c r="K7" s="74"/>
      <c r="L7" s="74"/>
      <c r="M7" s="74"/>
      <c r="N7" s="74"/>
      <c r="O7" s="74"/>
      <c r="P7" s="74"/>
      <c r="Q7" s="22"/>
      <c r="R7" s="22"/>
      <c r="S7" s="25"/>
      <c r="T7" s="25"/>
      <c r="U7" s="25"/>
      <c r="V7" s="25"/>
      <c r="W7" s="25"/>
      <c r="X7" s="25"/>
      <c r="Y7" s="25"/>
      <c r="Z7" s="22"/>
      <c r="AA7" s="22"/>
      <c r="AB7" s="22"/>
      <c r="AC7" s="22"/>
      <c r="AD7" s="22"/>
      <c r="AE7" s="22"/>
      <c r="AF7" s="22"/>
      <c r="AG7" s="36"/>
    </row>
    <row r="8" spans="1:33" ht="22.5">
      <c r="A8" s="8" t="s">
        <v>1</v>
      </c>
      <c r="B8" s="45">
        <v>0.795</v>
      </c>
      <c r="C8" s="45">
        <v>0.753</v>
      </c>
      <c r="D8" s="45">
        <v>0</v>
      </c>
      <c r="E8" s="45">
        <v>0</v>
      </c>
      <c r="F8" s="45">
        <v>1.12</v>
      </c>
      <c r="G8" s="45">
        <v>1.288</v>
      </c>
      <c r="H8" s="45">
        <v>0.629</v>
      </c>
      <c r="I8" s="45">
        <v>0.552</v>
      </c>
      <c r="J8" s="45">
        <v>0.328</v>
      </c>
      <c r="K8" s="45">
        <v>0</v>
      </c>
      <c r="L8" s="45">
        <v>0</v>
      </c>
      <c r="M8" s="45">
        <v>0.406</v>
      </c>
      <c r="N8" s="45">
        <v>0.773</v>
      </c>
      <c r="O8" s="45">
        <v>0.734</v>
      </c>
      <c r="P8" s="45">
        <v>0.748</v>
      </c>
      <c r="Q8" s="45">
        <v>0.817</v>
      </c>
      <c r="R8" s="45">
        <v>0</v>
      </c>
      <c r="S8" s="45">
        <v>0</v>
      </c>
      <c r="T8" s="112">
        <v>0.863</v>
      </c>
      <c r="U8" s="112">
        <v>0.665</v>
      </c>
      <c r="V8" s="112">
        <v>0.588</v>
      </c>
      <c r="W8" s="112">
        <v>0.724</v>
      </c>
      <c r="X8" s="112">
        <v>0.595</v>
      </c>
      <c r="Y8" s="112">
        <v>0</v>
      </c>
      <c r="Z8" s="112">
        <v>0</v>
      </c>
      <c r="AA8" s="112">
        <v>0.502</v>
      </c>
      <c r="AB8" s="45">
        <v>0.513</v>
      </c>
      <c r="AC8" s="45">
        <v>0.629</v>
      </c>
      <c r="AD8" s="45">
        <v>0.626</v>
      </c>
      <c r="AE8" s="45">
        <v>0.54</v>
      </c>
      <c r="AF8" s="45">
        <v>0</v>
      </c>
      <c r="AG8" s="133"/>
    </row>
    <row r="9" spans="1:33" ht="22.5">
      <c r="A9" s="8"/>
      <c r="B9" s="115"/>
      <c r="C9" s="115"/>
      <c r="D9" s="115"/>
      <c r="E9" s="115"/>
      <c r="F9" s="115"/>
      <c r="G9" s="115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45"/>
    </row>
    <row r="10" spans="1:33" ht="22.5">
      <c r="A10" s="8" t="s">
        <v>2</v>
      </c>
      <c r="B10" s="45">
        <v>14.06</v>
      </c>
      <c r="C10" s="45">
        <v>14.355</v>
      </c>
      <c r="D10" s="45">
        <v>13.508</v>
      </c>
      <c r="E10" s="45">
        <v>13.366</v>
      </c>
      <c r="F10" s="45">
        <v>13.448</v>
      </c>
      <c r="G10" s="45">
        <v>13.466</v>
      </c>
      <c r="H10" s="45">
        <v>14.362</v>
      </c>
      <c r="I10" s="45">
        <v>14.239</v>
      </c>
      <c r="J10" s="45">
        <v>15.294</v>
      </c>
      <c r="K10" s="45">
        <v>15.043</v>
      </c>
      <c r="L10" s="45">
        <v>14.732</v>
      </c>
      <c r="M10" s="45">
        <v>15.35</v>
      </c>
      <c r="N10" s="45">
        <v>15.488</v>
      </c>
      <c r="O10" s="45">
        <v>14.793</v>
      </c>
      <c r="P10" s="45">
        <v>14.249</v>
      </c>
      <c r="Q10" s="45">
        <v>14.626</v>
      </c>
      <c r="R10" s="45">
        <v>15.937</v>
      </c>
      <c r="S10" s="45">
        <v>15.129</v>
      </c>
      <c r="T10" s="45">
        <v>14.853</v>
      </c>
      <c r="U10" s="45">
        <v>14.739</v>
      </c>
      <c r="V10" s="45">
        <v>15.453</v>
      </c>
      <c r="W10" s="45">
        <v>15.214</v>
      </c>
      <c r="X10" s="45">
        <v>14.392</v>
      </c>
      <c r="Y10" s="45">
        <v>14.882</v>
      </c>
      <c r="Z10" s="45">
        <v>15.44</v>
      </c>
      <c r="AA10" s="45">
        <v>15.081</v>
      </c>
      <c r="AB10" s="45">
        <v>14.589</v>
      </c>
      <c r="AC10" s="45">
        <v>14.492</v>
      </c>
      <c r="AD10" s="45">
        <v>14.596</v>
      </c>
      <c r="AE10" s="45">
        <v>14.264</v>
      </c>
      <c r="AF10" s="45">
        <v>15.189</v>
      </c>
      <c r="AG10" s="133"/>
    </row>
    <row r="11" spans="1:33" ht="22.5">
      <c r="A11" s="8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05" t="s">
        <v>27</v>
      </c>
    </row>
    <row r="12" spans="1:33" ht="22.5">
      <c r="A12" s="8"/>
      <c r="B12" s="83">
        <f aca="true" t="shared" si="0" ref="B12:AF12">SUM(B8:B10)</f>
        <v>14.855</v>
      </c>
      <c r="C12" s="83">
        <f t="shared" si="0"/>
        <v>15.108</v>
      </c>
      <c r="D12" s="83">
        <f t="shared" si="0"/>
        <v>13.508</v>
      </c>
      <c r="E12" s="83">
        <f t="shared" si="0"/>
        <v>13.366</v>
      </c>
      <c r="F12" s="83">
        <f t="shared" si="0"/>
        <v>14.568000000000001</v>
      </c>
      <c r="G12" s="83">
        <f t="shared" si="0"/>
        <v>14.754</v>
      </c>
      <c r="H12" s="83">
        <f t="shared" si="0"/>
        <v>14.991</v>
      </c>
      <c r="I12" s="83">
        <f t="shared" si="0"/>
        <v>14.791</v>
      </c>
      <c r="J12" s="83">
        <f t="shared" si="0"/>
        <v>15.622</v>
      </c>
      <c r="K12" s="83">
        <f t="shared" si="0"/>
        <v>15.043</v>
      </c>
      <c r="L12" s="83">
        <f t="shared" si="0"/>
        <v>14.732</v>
      </c>
      <c r="M12" s="83">
        <f t="shared" si="0"/>
        <v>15.756</v>
      </c>
      <c r="N12" s="83">
        <f t="shared" si="0"/>
        <v>16.261</v>
      </c>
      <c r="O12" s="83">
        <f t="shared" si="0"/>
        <v>15.527</v>
      </c>
      <c r="P12" s="83">
        <f t="shared" si="0"/>
        <v>14.997</v>
      </c>
      <c r="Q12" s="83">
        <f t="shared" si="0"/>
        <v>15.443</v>
      </c>
      <c r="R12" s="83">
        <f t="shared" si="0"/>
        <v>15.937</v>
      </c>
      <c r="S12" s="83">
        <f t="shared" si="0"/>
        <v>15.129</v>
      </c>
      <c r="T12" s="83">
        <f t="shared" si="0"/>
        <v>15.716</v>
      </c>
      <c r="U12" s="83">
        <f t="shared" si="0"/>
        <v>15.404</v>
      </c>
      <c r="V12" s="83">
        <f t="shared" si="0"/>
        <v>16.041</v>
      </c>
      <c r="W12" s="83">
        <f t="shared" si="0"/>
        <v>15.938</v>
      </c>
      <c r="X12" s="83">
        <f t="shared" si="0"/>
        <v>14.987</v>
      </c>
      <c r="Y12" s="83">
        <f t="shared" si="0"/>
        <v>14.882</v>
      </c>
      <c r="Z12" s="83">
        <f t="shared" si="0"/>
        <v>15.44</v>
      </c>
      <c r="AA12" s="83">
        <f t="shared" si="0"/>
        <v>15.583</v>
      </c>
      <c r="AB12" s="83">
        <f t="shared" si="0"/>
        <v>15.102</v>
      </c>
      <c r="AC12" s="83">
        <f t="shared" si="0"/>
        <v>15.121</v>
      </c>
      <c r="AD12" s="83">
        <f t="shared" si="0"/>
        <v>15.222</v>
      </c>
      <c r="AE12" s="83">
        <f t="shared" si="0"/>
        <v>14.803999999999998</v>
      </c>
      <c r="AF12" s="83">
        <f t="shared" si="0"/>
        <v>15.189</v>
      </c>
      <c r="AG12" s="35">
        <f>AVERAGE(B12:AF12)</f>
        <v>15.155387096774191</v>
      </c>
    </row>
    <row r="13" spans="1:33" ht="22.5">
      <c r="A13" s="8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45"/>
    </row>
    <row r="14" spans="1:33" ht="22.5">
      <c r="A14" s="9" t="s">
        <v>3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45"/>
    </row>
    <row r="15" spans="1:33" ht="22.5">
      <c r="A15" s="8" t="s">
        <v>18</v>
      </c>
      <c r="B15" s="194">
        <v>14.1</v>
      </c>
      <c r="C15" s="195">
        <v>14.6</v>
      </c>
      <c r="D15" s="195">
        <v>12.9</v>
      </c>
      <c r="E15" s="195">
        <v>13.7</v>
      </c>
      <c r="F15" s="195">
        <v>15</v>
      </c>
      <c r="G15" s="195">
        <v>15.7</v>
      </c>
      <c r="H15" s="112">
        <v>14.1</v>
      </c>
      <c r="I15" s="112">
        <v>14.4</v>
      </c>
      <c r="J15" s="112">
        <v>15</v>
      </c>
      <c r="K15" s="112">
        <v>14.4</v>
      </c>
      <c r="L15" s="112">
        <v>15.3</v>
      </c>
      <c r="M15" s="112">
        <v>14.8</v>
      </c>
      <c r="N15" s="112">
        <v>14.2</v>
      </c>
      <c r="O15" s="112">
        <v>14.2</v>
      </c>
      <c r="P15" s="112">
        <v>14</v>
      </c>
      <c r="Q15" s="112">
        <v>14.9</v>
      </c>
      <c r="R15" s="112">
        <v>15</v>
      </c>
      <c r="S15" s="112">
        <v>14.9</v>
      </c>
      <c r="T15" s="112">
        <v>14.9</v>
      </c>
      <c r="U15" s="112">
        <v>14.2</v>
      </c>
      <c r="V15" s="112">
        <v>14.3</v>
      </c>
      <c r="W15" s="112">
        <v>15.2</v>
      </c>
      <c r="X15" s="112">
        <v>13.7</v>
      </c>
      <c r="Y15" s="112">
        <v>14.9</v>
      </c>
      <c r="Z15" s="112">
        <v>14.6</v>
      </c>
      <c r="AA15" s="112">
        <v>13.2</v>
      </c>
      <c r="AB15" s="112">
        <v>14.5</v>
      </c>
      <c r="AC15" s="112">
        <v>14.7</v>
      </c>
      <c r="AD15" s="112">
        <v>14.8</v>
      </c>
      <c r="AE15" s="112">
        <v>14.6</v>
      </c>
      <c r="AF15" s="112">
        <v>13.3</v>
      </c>
      <c r="AG15" s="45"/>
    </row>
    <row r="16" spans="1:33" ht="22.5">
      <c r="A16" s="8"/>
      <c r="B16" s="194"/>
      <c r="C16" s="195"/>
      <c r="D16" s="195"/>
      <c r="E16" s="195"/>
      <c r="F16" s="195"/>
      <c r="G16" s="195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45"/>
    </row>
    <row r="17" spans="1:33" ht="22.5">
      <c r="A17" s="7" t="s">
        <v>26</v>
      </c>
      <c r="B17" s="196">
        <v>0</v>
      </c>
      <c r="C17" s="197">
        <v>0</v>
      </c>
      <c r="D17" s="197">
        <v>0</v>
      </c>
      <c r="E17" s="197">
        <v>-0.3</v>
      </c>
      <c r="F17" s="197">
        <v>-0.5</v>
      </c>
      <c r="G17" s="197">
        <v>-0.5</v>
      </c>
      <c r="H17" s="196">
        <v>-0.5</v>
      </c>
      <c r="I17" s="196">
        <v>-0.5</v>
      </c>
      <c r="J17" s="196">
        <v>-0.5</v>
      </c>
      <c r="K17" s="196">
        <v>-0.5</v>
      </c>
      <c r="L17" s="196">
        <v>-0.5</v>
      </c>
      <c r="M17" s="196">
        <v>-0.5</v>
      </c>
      <c r="N17" s="196">
        <v>-0.5</v>
      </c>
      <c r="O17" s="196">
        <v>-0.5</v>
      </c>
      <c r="P17" s="202">
        <v>-0.5</v>
      </c>
      <c r="Q17" s="202">
        <v>-0.5</v>
      </c>
      <c r="R17" s="202">
        <v>-0.5</v>
      </c>
      <c r="S17" s="202">
        <v>-0.5</v>
      </c>
      <c r="T17" s="202">
        <v>-0.3</v>
      </c>
      <c r="U17" s="202">
        <v>-0.5</v>
      </c>
      <c r="V17" s="202">
        <v>-0.4</v>
      </c>
      <c r="W17" s="202">
        <v>-0.4</v>
      </c>
      <c r="X17" s="202">
        <v>-0.3</v>
      </c>
      <c r="Y17" s="202">
        <v>-0.5</v>
      </c>
      <c r="Z17" s="202">
        <v>-0.5</v>
      </c>
      <c r="AA17" s="202">
        <v>-0.5</v>
      </c>
      <c r="AB17" s="202">
        <v>-0.5</v>
      </c>
      <c r="AC17" s="202">
        <v>-0.5</v>
      </c>
      <c r="AD17" s="202">
        <v>-0.5</v>
      </c>
      <c r="AE17" s="202">
        <v>-0.5</v>
      </c>
      <c r="AF17" s="202">
        <v>-0.3</v>
      </c>
      <c r="AG17" s="45"/>
    </row>
    <row r="18" spans="1:33" ht="22.5">
      <c r="A18" s="7"/>
      <c r="B18" s="196"/>
      <c r="C18" s="197"/>
      <c r="D18" s="197"/>
      <c r="E18" s="197"/>
      <c r="F18" s="197"/>
      <c r="G18" s="197"/>
      <c r="H18" s="196"/>
      <c r="I18" s="196"/>
      <c r="J18" s="196"/>
      <c r="K18" s="196"/>
      <c r="L18" s="196"/>
      <c r="M18" s="196"/>
      <c r="N18" s="196"/>
      <c r="O18" s="196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45"/>
    </row>
    <row r="19" spans="1:33" ht="22.5">
      <c r="A19" s="8" t="s">
        <v>5</v>
      </c>
      <c r="B19" s="196">
        <v>2.9</v>
      </c>
      <c r="C19" s="197">
        <v>2.9</v>
      </c>
      <c r="D19" s="197">
        <v>2.9</v>
      </c>
      <c r="E19" s="197">
        <v>2.9</v>
      </c>
      <c r="F19" s="197">
        <v>2.9</v>
      </c>
      <c r="G19" s="197">
        <v>2.8</v>
      </c>
      <c r="H19" s="196">
        <v>3</v>
      </c>
      <c r="I19" s="196">
        <v>3.1</v>
      </c>
      <c r="J19" s="196">
        <v>3.1</v>
      </c>
      <c r="K19" s="112">
        <v>3.1</v>
      </c>
      <c r="L19" s="196">
        <v>3.2</v>
      </c>
      <c r="M19" s="196">
        <v>3.2</v>
      </c>
      <c r="N19" s="196">
        <v>3.2</v>
      </c>
      <c r="O19" s="196">
        <v>3.1</v>
      </c>
      <c r="P19" s="196">
        <v>3.1</v>
      </c>
      <c r="Q19" s="196">
        <v>3</v>
      </c>
      <c r="R19" s="196">
        <v>3</v>
      </c>
      <c r="S19" s="112">
        <v>3.1</v>
      </c>
      <c r="T19" s="196">
        <v>3.2</v>
      </c>
      <c r="U19" s="196">
        <v>3.5</v>
      </c>
      <c r="V19" s="196">
        <v>3.6</v>
      </c>
      <c r="W19" s="196">
        <v>3.6</v>
      </c>
      <c r="X19" s="196">
        <v>3.7</v>
      </c>
      <c r="Y19" s="196">
        <v>3.7</v>
      </c>
      <c r="Z19" s="196">
        <v>3.7</v>
      </c>
      <c r="AA19" s="196">
        <v>3.7</v>
      </c>
      <c r="AB19" s="196">
        <v>3.7</v>
      </c>
      <c r="AC19" s="196">
        <v>3.6</v>
      </c>
      <c r="AD19" s="196">
        <v>3.6</v>
      </c>
      <c r="AE19" s="196">
        <v>3.6</v>
      </c>
      <c r="AF19" s="196">
        <v>3.6</v>
      </c>
      <c r="AG19" s="45"/>
    </row>
    <row r="20" spans="1:33" ht="22.5">
      <c r="A20" s="8"/>
      <c r="B20" s="121"/>
      <c r="C20" s="82"/>
      <c r="D20" s="82"/>
      <c r="E20" s="82"/>
      <c r="F20" s="82"/>
      <c r="G20" s="82"/>
      <c r="H20" s="121"/>
      <c r="I20" s="121"/>
      <c r="J20" s="121"/>
      <c r="K20" s="111"/>
      <c r="L20" s="121"/>
      <c r="M20" s="121"/>
      <c r="N20" s="121"/>
      <c r="O20" s="121"/>
      <c r="P20" s="121"/>
      <c r="Q20" s="121"/>
      <c r="R20" s="121"/>
      <c r="S20" s="11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45"/>
    </row>
    <row r="21" spans="1:33" ht="22.5">
      <c r="A21" s="8" t="s">
        <v>6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45"/>
    </row>
    <row r="22" spans="1:33" ht="22.5">
      <c r="A22" s="8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45"/>
    </row>
    <row r="23" spans="1:33" ht="22.5">
      <c r="A23" s="8" t="s">
        <v>7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45"/>
    </row>
    <row r="24" spans="1:33" ht="22.5">
      <c r="A24" s="8"/>
      <c r="B24" s="130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05" t="s">
        <v>27</v>
      </c>
    </row>
    <row r="25" spans="1:33" ht="22.5">
      <c r="A25" s="8"/>
      <c r="B25" s="83">
        <f>SUM(B15:B23)</f>
        <v>17</v>
      </c>
      <c r="C25" s="83">
        <f aca="true" t="shared" si="1" ref="C25:AF25">SUM(C15:C23)</f>
        <v>17.5</v>
      </c>
      <c r="D25" s="83">
        <f t="shared" si="1"/>
        <v>15.8</v>
      </c>
      <c r="E25" s="83">
        <f t="shared" si="1"/>
        <v>16.299999999999997</v>
      </c>
      <c r="F25" s="83">
        <f t="shared" si="1"/>
        <v>17.4</v>
      </c>
      <c r="G25" s="83">
        <f t="shared" si="1"/>
        <v>18</v>
      </c>
      <c r="H25" s="83">
        <f t="shared" si="1"/>
        <v>16.6</v>
      </c>
      <c r="I25" s="83">
        <f t="shared" si="1"/>
        <v>17</v>
      </c>
      <c r="J25" s="83">
        <f t="shared" si="1"/>
        <v>17.6</v>
      </c>
      <c r="K25" s="83">
        <f t="shared" si="1"/>
        <v>17</v>
      </c>
      <c r="L25" s="83">
        <f t="shared" si="1"/>
        <v>18</v>
      </c>
      <c r="M25" s="83">
        <f t="shared" si="1"/>
        <v>17.5</v>
      </c>
      <c r="N25" s="83">
        <f t="shared" si="1"/>
        <v>16.9</v>
      </c>
      <c r="O25" s="83">
        <f t="shared" si="1"/>
        <v>16.8</v>
      </c>
      <c r="P25" s="83">
        <f t="shared" si="1"/>
        <v>16.6</v>
      </c>
      <c r="Q25" s="83">
        <f t="shared" si="1"/>
        <v>17.4</v>
      </c>
      <c r="R25" s="83">
        <f t="shared" si="1"/>
        <v>17.5</v>
      </c>
      <c r="S25" s="83">
        <f t="shared" si="1"/>
        <v>17.5</v>
      </c>
      <c r="T25" s="83">
        <f t="shared" si="1"/>
        <v>17.8</v>
      </c>
      <c r="U25" s="83">
        <f t="shared" si="1"/>
        <v>17.2</v>
      </c>
      <c r="V25" s="83">
        <f t="shared" si="1"/>
        <v>17.5</v>
      </c>
      <c r="W25" s="83">
        <f t="shared" si="1"/>
        <v>18.4</v>
      </c>
      <c r="X25" s="83">
        <f t="shared" si="1"/>
        <v>17.099999999999998</v>
      </c>
      <c r="Y25" s="83">
        <f t="shared" si="1"/>
        <v>18.1</v>
      </c>
      <c r="Z25" s="83">
        <f t="shared" si="1"/>
        <v>17.8</v>
      </c>
      <c r="AA25" s="83">
        <f t="shared" si="1"/>
        <v>16.4</v>
      </c>
      <c r="AB25" s="83">
        <f t="shared" si="1"/>
        <v>17.7</v>
      </c>
      <c r="AC25" s="83">
        <f t="shared" si="1"/>
        <v>17.8</v>
      </c>
      <c r="AD25" s="83">
        <f t="shared" si="1"/>
        <v>17.900000000000002</v>
      </c>
      <c r="AE25" s="83">
        <f t="shared" si="1"/>
        <v>17.7</v>
      </c>
      <c r="AF25" s="83">
        <f t="shared" si="1"/>
        <v>16.6</v>
      </c>
      <c r="AG25" s="35">
        <f>AVERAGE(B25:AF25)</f>
        <v>17.30322580645161</v>
      </c>
    </row>
    <row r="26" spans="1:33" ht="22.5">
      <c r="A26" s="8"/>
      <c r="B26" s="124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45"/>
    </row>
    <row r="27" spans="1:33" ht="22.5">
      <c r="A27" s="16" t="s">
        <v>32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45"/>
    </row>
    <row r="28" spans="1:33" ht="22.5">
      <c r="A28" s="14" t="s">
        <v>8</v>
      </c>
      <c r="B28" s="12">
        <v>16.7</v>
      </c>
      <c r="C28" s="12">
        <v>15.9</v>
      </c>
      <c r="D28" s="12">
        <v>16.25</v>
      </c>
      <c r="E28" s="12">
        <v>16.18</v>
      </c>
      <c r="F28" s="12">
        <v>16.58</v>
      </c>
      <c r="G28" s="12">
        <v>15.37</v>
      </c>
      <c r="H28" s="112">
        <v>14.81</v>
      </c>
      <c r="I28" s="112">
        <v>15.76</v>
      </c>
      <c r="J28" s="112">
        <v>15.79</v>
      </c>
      <c r="K28" s="112">
        <v>16.02</v>
      </c>
      <c r="L28" s="112">
        <v>14.27</v>
      </c>
      <c r="M28" s="112">
        <v>16.2</v>
      </c>
      <c r="N28" s="112">
        <v>16.49</v>
      </c>
      <c r="O28" s="112">
        <v>15.55</v>
      </c>
      <c r="P28" s="112">
        <v>16.29</v>
      </c>
      <c r="Q28" s="112">
        <v>16.45</v>
      </c>
      <c r="R28" s="112">
        <v>15.43</v>
      </c>
      <c r="S28" s="112">
        <v>16.45</v>
      </c>
      <c r="T28" s="112">
        <v>17.43</v>
      </c>
      <c r="U28" s="112">
        <v>17.27</v>
      </c>
      <c r="V28" s="112">
        <v>16.04</v>
      </c>
      <c r="W28" s="112">
        <v>15.05</v>
      </c>
      <c r="X28" s="112">
        <v>15.99</v>
      </c>
      <c r="Y28" s="112">
        <v>13.74</v>
      </c>
      <c r="Z28" s="112">
        <v>14.74</v>
      </c>
      <c r="AA28" s="112">
        <v>14.23</v>
      </c>
      <c r="AB28" s="112">
        <v>14.28</v>
      </c>
      <c r="AC28" s="112">
        <v>14.36</v>
      </c>
      <c r="AD28" s="112">
        <v>14.16</v>
      </c>
      <c r="AE28" s="112">
        <v>15.25</v>
      </c>
      <c r="AF28" s="112">
        <v>14.43</v>
      </c>
      <c r="AG28" s="45"/>
    </row>
    <row r="29" spans="1:33" ht="22.5">
      <c r="A29" s="18" t="s">
        <v>26</v>
      </c>
      <c r="B29" s="125">
        <v>-0.22</v>
      </c>
      <c r="C29" s="125">
        <v>-0.22</v>
      </c>
      <c r="D29" s="125">
        <v>-0.22</v>
      </c>
      <c r="E29" s="125">
        <v>-0.22</v>
      </c>
      <c r="F29" s="125">
        <v>-0.22</v>
      </c>
      <c r="G29" s="125">
        <v>-0.164</v>
      </c>
      <c r="H29" s="111">
        <v>-0.22</v>
      </c>
      <c r="I29" s="111">
        <v>-0.22</v>
      </c>
      <c r="J29" s="111">
        <v>-0.22</v>
      </c>
      <c r="K29" s="111">
        <v>-0.22</v>
      </c>
      <c r="L29" s="111">
        <v>-0.22</v>
      </c>
      <c r="M29" s="111">
        <v>-0.22</v>
      </c>
      <c r="N29" s="111">
        <v>-0.22</v>
      </c>
      <c r="O29" s="111">
        <v>-0.22</v>
      </c>
      <c r="P29" s="111">
        <v>-0.22</v>
      </c>
      <c r="Q29" s="111">
        <v>-0.16</v>
      </c>
      <c r="R29" s="111">
        <v>-0.214</v>
      </c>
      <c r="S29" s="111">
        <v>-0.215</v>
      </c>
      <c r="T29" s="111">
        <v>-0.215</v>
      </c>
      <c r="U29" s="111">
        <v>-0.215</v>
      </c>
      <c r="V29" s="111">
        <v>-0.215</v>
      </c>
      <c r="W29" s="111">
        <v>-0.156</v>
      </c>
      <c r="X29" s="111">
        <v>-0.22</v>
      </c>
      <c r="Y29" s="111">
        <v>-0.22</v>
      </c>
      <c r="Z29" s="111">
        <v>-0.22</v>
      </c>
      <c r="AA29" s="111">
        <v>-0.22</v>
      </c>
      <c r="AB29" s="111">
        <v>-0.02</v>
      </c>
      <c r="AC29" s="111">
        <v>-0.12</v>
      </c>
      <c r="AD29" s="111">
        <v>-0.215</v>
      </c>
      <c r="AE29" s="111">
        <v>-0.215</v>
      </c>
      <c r="AF29" s="111">
        <v>-0.215</v>
      </c>
      <c r="AG29" s="45"/>
    </row>
    <row r="30" spans="1:33" ht="22.5">
      <c r="A30" s="14" t="s">
        <v>9</v>
      </c>
      <c r="B30" s="125"/>
      <c r="C30" s="125"/>
      <c r="D30" s="125"/>
      <c r="E30" s="125"/>
      <c r="F30" s="125"/>
      <c r="G30" s="125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45"/>
    </row>
    <row r="31" spans="1:33" ht="22.5">
      <c r="A31" s="14" t="s">
        <v>23</v>
      </c>
      <c r="B31" s="126">
        <v>47</v>
      </c>
      <c r="C31" s="126">
        <v>37</v>
      </c>
      <c r="D31" s="126">
        <v>55</v>
      </c>
      <c r="E31" s="126">
        <v>48</v>
      </c>
      <c r="F31" s="126">
        <v>65</v>
      </c>
      <c r="G31" s="126">
        <v>57</v>
      </c>
      <c r="H31" s="127">
        <v>65</v>
      </c>
      <c r="I31" s="127">
        <v>68</v>
      </c>
      <c r="J31" s="127">
        <v>54</v>
      </c>
      <c r="K31" s="127">
        <v>62</v>
      </c>
      <c r="L31" s="127">
        <v>56</v>
      </c>
      <c r="M31" s="127">
        <v>50</v>
      </c>
      <c r="N31" s="127">
        <v>55</v>
      </c>
      <c r="O31" s="127">
        <v>55</v>
      </c>
      <c r="P31" s="127">
        <v>58</v>
      </c>
      <c r="Q31" s="127">
        <v>61</v>
      </c>
      <c r="R31" s="127">
        <v>66</v>
      </c>
      <c r="S31" s="127">
        <v>104</v>
      </c>
      <c r="T31" s="127">
        <v>200</v>
      </c>
      <c r="U31" s="127">
        <v>108</v>
      </c>
      <c r="V31" s="127">
        <v>105</v>
      </c>
      <c r="W31" s="127">
        <v>110</v>
      </c>
      <c r="X31" s="127">
        <v>92</v>
      </c>
      <c r="Y31" s="127">
        <v>90</v>
      </c>
      <c r="Z31" s="127">
        <v>103</v>
      </c>
      <c r="AA31" s="127">
        <v>80</v>
      </c>
      <c r="AB31" s="127">
        <v>82</v>
      </c>
      <c r="AC31" s="127">
        <v>85</v>
      </c>
      <c r="AD31" s="127">
        <v>60</v>
      </c>
      <c r="AE31" s="127">
        <v>62</v>
      </c>
      <c r="AF31" s="127">
        <v>65</v>
      </c>
      <c r="AG31" s="45"/>
    </row>
    <row r="32" spans="1:33" ht="22.5">
      <c r="A32" s="14" t="s">
        <v>22</v>
      </c>
      <c r="B32" s="128"/>
      <c r="C32" s="128"/>
      <c r="D32" s="128"/>
      <c r="E32" s="128"/>
      <c r="F32" s="128"/>
      <c r="G32" s="128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45"/>
    </row>
    <row r="33" spans="1:33" ht="22.5">
      <c r="A33" s="14" t="s">
        <v>24</v>
      </c>
      <c r="B33" s="126"/>
      <c r="C33" s="126"/>
      <c r="D33" s="126"/>
      <c r="E33" s="126"/>
      <c r="F33" s="126"/>
      <c r="G33" s="126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45"/>
    </row>
    <row r="34" spans="1:33" ht="22.5">
      <c r="A34" s="14" t="s">
        <v>25</v>
      </c>
      <c r="B34" s="126"/>
      <c r="C34" s="126"/>
      <c r="D34" s="126"/>
      <c r="E34" s="126"/>
      <c r="F34" s="126"/>
      <c r="G34" s="126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45"/>
    </row>
    <row r="35" spans="1:33" ht="22.5">
      <c r="A35" s="14" t="s">
        <v>17</v>
      </c>
      <c r="B35" s="126"/>
      <c r="C35" s="126"/>
      <c r="D35" s="126"/>
      <c r="E35" s="126"/>
      <c r="F35" s="126"/>
      <c r="G35" s="126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45"/>
    </row>
    <row r="36" spans="1:33" ht="22.5">
      <c r="A36" s="14" t="s">
        <v>5</v>
      </c>
      <c r="B36" s="115">
        <v>2</v>
      </c>
      <c r="C36" s="115">
        <v>2</v>
      </c>
      <c r="D36" s="115">
        <v>2</v>
      </c>
      <c r="E36" s="115">
        <v>2</v>
      </c>
      <c r="F36" s="115">
        <v>2</v>
      </c>
      <c r="G36" s="115">
        <v>2</v>
      </c>
      <c r="H36" s="115">
        <v>2</v>
      </c>
      <c r="I36" s="115">
        <v>2</v>
      </c>
      <c r="J36" s="115">
        <v>2</v>
      </c>
      <c r="K36" s="115">
        <v>2</v>
      </c>
      <c r="L36" s="115">
        <v>1.73</v>
      </c>
      <c r="M36" s="115">
        <v>1.73</v>
      </c>
      <c r="N36" s="115">
        <v>1.73</v>
      </c>
      <c r="O36" s="115">
        <v>1.73</v>
      </c>
      <c r="P36" s="115">
        <v>1.73</v>
      </c>
      <c r="Q36" s="115">
        <v>1.73</v>
      </c>
      <c r="R36" s="115">
        <v>1.73</v>
      </c>
      <c r="S36" s="112">
        <v>1.96</v>
      </c>
      <c r="T36" s="112">
        <v>1.96</v>
      </c>
      <c r="U36" s="112">
        <v>1.96</v>
      </c>
      <c r="V36" s="112">
        <v>1.96</v>
      </c>
      <c r="W36" s="112">
        <v>1.96</v>
      </c>
      <c r="X36" s="112">
        <v>1.96</v>
      </c>
      <c r="Y36" s="112">
        <v>1.96</v>
      </c>
      <c r="Z36" s="112">
        <v>1.96</v>
      </c>
      <c r="AA36" s="129">
        <v>3.38</v>
      </c>
      <c r="AB36" s="129">
        <v>3.38</v>
      </c>
      <c r="AC36" s="129">
        <v>3.38</v>
      </c>
      <c r="AD36" s="129">
        <v>3.38</v>
      </c>
      <c r="AE36" s="129">
        <v>3.38</v>
      </c>
      <c r="AF36" s="129">
        <v>3.38</v>
      </c>
      <c r="AG36" s="45"/>
    </row>
    <row r="37" spans="1:33" ht="22.5">
      <c r="A37" s="14" t="s">
        <v>10</v>
      </c>
      <c r="B37" s="115"/>
      <c r="C37" s="115"/>
      <c r="D37" s="115"/>
      <c r="E37" s="115"/>
      <c r="F37" s="115"/>
      <c r="G37" s="115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45"/>
    </row>
    <row r="38" spans="1:33" ht="22.5">
      <c r="A38" s="14" t="s">
        <v>7</v>
      </c>
      <c r="B38" s="115"/>
      <c r="C38" s="115"/>
      <c r="D38" s="115"/>
      <c r="E38" s="115"/>
      <c r="F38" s="115"/>
      <c r="G38" s="115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45"/>
    </row>
    <row r="39" spans="1:33" ht="22.5">
      <c r="A39" s="14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05" t="s">
        <v>27</v>
      </c>
    </row>
    <row r="40" spans="1:33" ht="22.5">
      <c r="A40" s="8"/>
      <c r="B40" s="83">
        <f>SUM(B28+B29+B30+B35+B36+B37+B38)</f>
        <v>18.48</v>
      </c>
      <c r="C40" s="83">
        <f aca="true" t="shared" si="2" ref="C40:AF40">SUM(C28+C29+C30+C35+C36+C37+C38)</f>
        <v>17.68</v>
      </c>
      <c r="D40" s="83">
        <f t="shared" si="2"/>
        <v>18.03</v>
      </c>
      <c r="E40" s="83">
        <f t="shared" si="2"/>
        <v>17.96</v>
      </c>
      <c r="F40" s="83">
        <f t="shared" si="2"/>
        <v>18.36</v>
      </c>
      <c r="G40" s="83">
        <f t="shared" si="2"/>
        <v>17.206</v>
      </c>
      <c r="H40" s="83">
        <f t="shared" si="2"/>
        <v>16.59</v>
      </c>
      <c r="I40" s="83">
        <f t="shared" si="2"/>
        <v>17.54</v>
      </c>
      <c r="J40" s="83">
        <f t="shared" si="2"/>
        <v>17.57</v>
      </c>
      <c r="K40" s="83">
        <f t="shared" si="2"/>
        <v>17.799999999999997</v>
      </c>
      <c r="L40" s="83">
        <f t="shared" si="2"/>
        <v>15.78</v>
      </c>
      <c r="M40" s="83">
        <f t="shared" si="2"/>
        <v>17.709999999999997</v>
      </c>
      <c r="N40" s="83">
        <f t="shared" si="2"/>
        <v>18</v>
      </c>
      <c r="O40" s="83">
        <f t="shared" si="2"/>
        <v>17.06</v>
      </c>
      <c r="P40" s="83">
        <f t="shared" si="2"/>
        <v>17.8</v>
      </c>
      <c r="Q40" s="83">
        <f t="shared" si="2"/>
        <v>18.02</v>
      </c>
      <c r="R40" s="83">
        <f t="shared" si="2"/>
        <v>16.945999999999998</v>
      </c>
      <c r="S40" s="83">
        <f t="shared" si="2"/>
        <v>18.195</v>
      </c>
      <c r="T40" s="83">
        <f t="shared" si="2"/>
        <v>19.175</v>
      </c>
      <c r="U40" s="83">
        <f t="shared" si="2"/>
        <v>19.015</v>
      </c>
      <c r="V40" s="83">
        <f t="shared" si="2"/>
        <v>17.785</v>
      </c>
      <c r="W40" s="83">
        <f t="shared" si="2"/>
        <v>16.854</v>
      </c>
      <c r="X40" s="83">
        <f t="shared" si="2"/>
        <v>17.73</v>
      </c>
      <c r="Y40" s="83">
        <f t="shared" si="2"/>
        <v>15.48</v>
      </c>
      <c r="Z40" s="83">
        <f t="shared" si="2"/>
        <v>16.48</v>
      </c>
      <c r="AA40" s="83">
        <f t="shared" si="2"/>
        <v>17.39</v>
      </c>
      <c r="AB40" s="83">
        <f t="shared" si="2"/>
        <v>17.64</v>
      </c>
      <c r="AC40" s="83">
        <f t="shared" si="2"/>
        <v>17.62</v>
      </c>
      <c r="AD40" s="83">
        <f t="shared" si="2"/>
        <v>17.325</v>
      </c>
      <c r="AE40" s="83">
        <f t="shared" si="2"/>
        <v>18.415</v>
      </c>
      <c r="AF40" s="83">
        <f t="shared" si="2"/>
        <v>17.595</v>
      </c>
      <c r="AG40" s="35">
        <f>AVERAGE(B40:AF40)</f>
        <v>17.588096774193552</v>
      </c>
    </row>
    <row r="41" spans="1:33" ht="22.5">
      <c r="A41" s="8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45"/>
    </row>
    <row r="42" spans="1:33" ht="22.5">
      <c r="A42" s="9" t="s">
        <v>11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45"/>
    </row>
    <row r="43" spans="1:33" ht="22.5">
      <c r="A43" s="8" t="s">
        <v>12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45"/>
    </row>
    <row r="44" spans="1:33" ht="22.5">
      <c r="A44" s="8" t="s">
        <v>29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45"/>
    </row>
    <row r="45" spans="1:33" ht="22.5">
      <c r="A45" s="8" t="s">
        <v>4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45"/>
    </row>
    <row r="46" spans="1:33" ht="22.5">
      <c r="A46" s="8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45"/>
    </row>
    <row r="47" spans="1:33" ht="22.5">
      <c r="A47" s="8" t="s">
        <v>13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45"/>
    </row>
    <row r="48" spans="1:33" ht="22.5">
      <c r="A48" s="8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45"/>
    </row>
    <row r="49" spans="1:33" ht="22.5">
      <c r="A49" s="8" t="s">
        <v>10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45"/>
    </row>
    <row r="50" spans="1:33" ht="22.5">
      <c r="A50" s="8"/>
      <c r="B50" s="131"/>
      <c r="C50" s="131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05" t="s">
        <v>27</v>
      </c>
    </row>
    <row r="51" spans="1:33" ht="22.5">
      <c r="A51" s="9"/>
      <c r="B51" s="83">
        <v>0</v>
      </c>
      <c r="C51" s="83">
        <f aca="true" t="shared" si="3" ref="C51:AF51">SUM(C43:C49)</f>
        <v>0</v>
      </c>
      <c r="D51" s="83">
        <f t="shared" si="3"/>
        <v>0</v>
      </c>
      <c r="E51" s="83">
        <f t="shared" si="3"/>
        <v>0</v>
      </c>
      <c r="F51" s="83">
        <f t="shared" si="3"/>
        <v>0</v>
      </c>
      <c r="G51" s="83">
        <f t="shared" si="3"/>
        <v>0</v>
      </c>
      <c r="H51" s="83">
        <f t="shared" si="3"/>
        <v>0</v>
      </c>
      <c r="I51" s="83">
        <f t="shared" si="3"/>
        <v>0</v>
      </c>
      <c r="J51" s="83">
        <f t="shared" si="3"/>
        <v>0</v>
      </c>
      <c r="K51" s="83">
        <f t="shared" si="3"/>
        <v>0</v>
      </c>
      <c r="L51" s="83">
        <f t="shared" si="3"/>
        <v>0</v>
      </c>
      <c r="M51" s="83">
        <f t="shared" si="3"/>
        <v>0</v>
      </c>
      <c r="N51" s="83">
        <f t="shared" si="3"/>
        <v>0</v>
      </c>
      <c r="O51" s="83">
        <f t="shared" si="3"/>
        <v>0</v>
      </c>
      <c r="P51" s="83">
        <f t="shared" si="3"/>
        <v>0</v>
      </c>
      <c r="Q51" s="83">
        <f t="shared" si="3"/>
        <v>0</v>
      </c>
      <c r="R51" s="83">
        <f t="shared" si="3"/>
        <v>0</v>
      </c>
      <c r="S51" s="83">
        <f t="shared" si="3"/>
        <v>0</v>
      </c>
      <c r="T51" s="83">
        <f t="shared" si="3"/>
        <v>0</v>
      </c>
      <c r="U51" s="83">
        <f t="shared" si="3"/>
        <v>0</v>
      </c>
      <c r="V51" s="83">
        <f t="shared" si="3"/>
        <v>0</v>
      </c>
      <c r="W51" s="83">
        <f t="shared" si="3"/>
        <v>0</v>
      </c>
      <c r="X51" s="83">
        <f t="shared" si="3"/>
        <v>0</v>
      </c>
      <c r="Y51" s="83">
        <f t="shared" si="3"/>
        <v>0</v>
      </c>
      <c r="Z51" s="83">
        <f t="shared" si="3"/>
        <v>0</v>
      </c>
      <c r="AA51" s="83">
        <f t="shared" si="3"/>
        <v>0</v>
      </c>
      <c r="AB51" s="83">
        <f t="shared" si="3"/>
        <v>0</v>
      </c>
      <c r="AC51" s="83">
        <f t="shared" si="3"/>
        <v>0</v>
      </c>
      <c r="AD51" s="83">
        <f t="shared" si="3"/>
        <v>0</v>
      </c>
      <c r="AE51" s="83">
        <f t="shared" si="3"/>
        <v>0</v>
      </c>
      <c r="AF51" s="83">
        <f t="shared" si="3"/>
        <v>0</v>
      </c>
      <c r="AG51" s="35">
        <f>AVERAGE(B51:AF51)</f>
        <v>0</v>
      </c>
    </row>
    <row r="52" spans="1:33" ht="22.5">
      <c r="A52" s="9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45"/>
    </row>
    <row r="53" spans="1:33" ht="22.5">
      <c r="A53" s="9" t="s">
        <v>14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40" t="s">
        <v>27</v>
      </c>
    </row>
    <row r="54" spans="1:33" ht="22.5">
      <c r="A54" s="8" t="s">
        <v>4</v>
      </c>
      <c r="B54" s="198">
        <v>0.5</v>
      </c>
      <c r="C54" s="198">
        <v>0.4</v>
      </c>
      <c r="D54" s="198">
        <v>0.3</v>
      </c>
      <c r="E54" s="198">
        <v>0.3</v>
      </c>
      <c r="F54" s="198">
        <v>0.4</v>
      </c>
      <c r="G54" s="198">
        <v>0.5</v>
      </c>
      <c r="H54" s="198">
        <v>0.6</v>
      </c>
      <c r="I54" s="200">
        <v>0.4</v>
      </c>
      <c r="J54" s="200">
        <v>0.4</v>
      </c>
      <c r="K54" s="200">
        <v>0.3</v>
      </c>
      <c r="L54" s="200">
        <v>0.3</v>
      </c>
      <c r="M54" s="200">
        <v>0.4</v>
      </c>
      <c r="N54" s="200">
        <v>0.4</v>
      </c>
      <c r="O54" s="200">
        <v>0.6</v>
      </c>
      <c r="P54" s="200">
        <v>0.5</v>
      </c>
      <c r="Q54" s="200">
        <v>0.5</v>
      </c>
      <c r="R54" s="200">
        <v>0.4</v>
      </c>
      <c r="S54" s="200">
        <v>0.3</v>
      </c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35">
        <f>AVERAGE(B54:AF54)</f>
        <v>0.4166666666666667</v>
      </c>
    </row>
    <row r="55" spans="1:33" ht="22.5">
      <c r="A55" s="8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45"/>
    </row>
    <row r="56" spans="1:33" ht="22.5">
      <c r="A56" s="8" t="s">
        <v>15</v>
      </c>
      <c r="B56" s="77">
        <f>SUM(B54,B51,B40,B25,B12)</f>
        <v>50.83500000000001</v>
      </c>
      <c r="C56" s="77">
        <f aca="true" t="shared" si="4" ref="C56:AF56">SUM(C54,C51,C40,C25,C12)</f>
        <v>50.688</v>
      </c>
      <c r="D56" s="77">
        <f t="shared" si="4"/>
        <v>47.638000000000005</v>
      </c>
      <c r="E56" s="77">
        <f t="shared" si="4"/>
        <v>47.926</v>
      </c>
      <c r="F56" s="77">
        <f t="shared" si="4"/>
        <v>50.727999999999994</v>
      </c>
      <c r="G56" s="77">
        <f t="shared" si="4"/>
        <v>50.46</v>
      </c>
      <c r="H56" s="77">
        <f t="shared" si="4"/>
        <v>48.781000000000006</v>
      </c>
      <c r="I56" s="77">
        <f t="shared" si="4"/>
        <v>49.730999999999995</v>
      </c>
      <c r="J56" s="77">
        <f t="shared" si="4"/>
        <v>51.192</v>
      </c>
      <c r="K56" s="77">
        <f t="shared" si="4"/>
        <v>50.142999999999994</v>
      </c>
      <c r="L56" s="77">
        <f t="shared" si="4"/>
        <v>48.812</v>
      </c>
      <c r="M56" s="77">
        <f t="shared" si="4"/>
        <v>51.366</v>
      </c>
      <c r="N56" s="77">
        <f t="shared" si="4"/>
        <v>51.56099999999999</v>
      </c>
      <c r="O56" s="77">
        <f t="shared" si="4"/>
        <v>49.987</v>
      </c>
      <c r="P56" s="77">
        <f t="shared" si="4"/>
        <v>49.897000000000006</v>
      </c>
      <c r="Q56" s="77">
        <f t="shared" si="4"/>
        <v>51.363</v>
      </c>
      <c r="R56" s="77">
        <f t="shared" si="4"/>
        <v>50.782999999999994</v>
      </c>
      <c r="S56" s="77">
        <f t="shared" si="4"/>
        <v>51.124</v>
      </c>
      <c r="T56" s="77">
        <f t="shared" si="4"/>
        <v>52.691</v>
      </c>
      <c r="U56" s="77">
        <f t="shared" si="4"/>
        <v>51.619</v>
      </c>
      <c r="V56" s="77">
        <f t="shared" si="4"/>
        <v>51.32599999999999</v>
      </c>
      <c r="W56" s="77">
        <f t="shared" si="4"/>
        <v>51.192</v>
      </c>
      <c r="X56" s="77">
        <f t="shared" si="4"/>
        <v>49.817</v>
      </c>
      <c r="Y56" s="77">
        <f t="shared" si="4"/>
        <v>48.461999999999996</v>
      </c>
      <c r="Z56" s="77">
        <f t="shared" si="4"/>
        <v>49.72</v>
      </c>
      <c r="AA56" s="77">
        <f t="shared" si="4"/>
        <v>49.373</v>
      </c>
      <c r="AB56" s="77">
        <f t="shared" si="4"/>
        <v>50.44200000000001</v>
      </c>
      <c r="AC56" s="77">
        <f t="shared" si="4"/>
        <v>50.541000000000004</v>
      </c>
      <c r="AD56" s="77">
        <f t="shared" si="4"/>
        <v>50.447</v>
      </c>
      <c r="AE56" s="77">
        <f t="shared" si="4"/>
        <v>50.919</v>
      </c>
      <c r="AF56" s="77">
        <f t="shared" si="4"/>
        <v>49.384</v>
      </c>
      <c r="AG56" s="40">
        <f>AVERAGE(B56:AF56)</f>
        <v>50.288645161290326</v>
      </c>
    </row>
    <row r="57" spans="1:33" ht="22.5">
      <c r="A57" s="8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40"/>
    </row>
    <row r="58" spans="1:33" ht="22.5">
      <c r="A58" s="8" t="s">
        <v>16</v>
      </c>
      <c r="B58" s="112">
        <f aca="true" t="shared" si="5" ref="B58:AF58">-SUM(B21+B23+B37+B38+B47+B49)</f>
        <v>0</v>
      </c>
      <c r="C58" s="112">
        <f t="shared" si="5"/>
        <v>0</v>
      </c>
      <c r="D58" s="112">
        <f t="shared" si="5"/>
        <v>0</v>
      </c>
      <c r="E58" s="112">
        <f t="shared" si="5"/>
        <v>0</v>
      </c>
      <c r="F58" s="112">
        <f t="shared" si="5"/>
        <v>0</v>
      </c>
      <c r="G58" s="112">
        <f t="shared" si="5"/>
        <v>0</v>
      </c>
      <c r="H58" s="112">
        <f t="shared" si="5"/>
        <v>0</v>
      </c>
      <c r="I58" s="112">
        <f t="shared" si="5"/>
        <v>0</v>
      </c>
      <c r="J58" s="112">
        <f t="shared" si="5"/>
        <v>0</v>
      </c>
      <c r="K58" s="112">
        <f t="shared" si="5"/>
        <v>0</v>
      </c>
      <c r="L58" s="112">
        <f t="shared" si="5"/>
        <v>0</v>
      </c>
      <c r="M58" s="112">
        <f t="shared" si="5"/>
        <v>0</v>
      </c>
      <c r="N58" s="112">
        <f t="shared" si="5"/>
        <v>0</v>
      </c>
      <c r="O58" s="112">
        <f t="shared" si="5"/>
        <v>0</v>
      </c>
      <c r="P58" s="112">
        <f t="shared" si="5"/>
        <v>0</v>
      </c>
      <c r="Q58" s="112">
        <f t="shared" si="5"/>
        <v>0</v>
      </c>
      <c r="R58" s="112">
        <f t="shared" si="5"/>
        <v>0</v>
      </c>
      <c r="S58" s="112">
        <f t="shared" si="5"/>
        <v>0</v>
      </c>
      <c r="T58" s="112">
        <f t="shared" si="5"/>
        <v>0</v>
      </c>
      <c r="U58" s="112">
        <f t="shared" si="5"/>
        <v>0</v>
      </c>
      <c r="V58" s="112">
        <f t="shared" si="5"/>
        <v>0</v>
      </c>
      <c r="W58" s="112">
        <f t="shared" si="5"/>
        <v>0</v>
      </c>
      <c r="X58" s="112">
        <f t="shared" si="5"/>
        <v>0</v>
      </c>
      <c r="Y58" s="112">
        <f t="shared" si="5"/>
        <v>0</v>
      </c>
      <c r="Z58" s="112">
        <f t="shared" si="5"/>
        <v>0</v>
      </c>
      <c r="AA58" s="112">
        <f t="shared" si="5"/>
        <v>0</v>
      </c>
      <c r="AB58" s="112">
        <f t="shared" si="5"/>
        <v>0</v>
      </c>
      <c r="AC58" s="112">
        <f t="shared" si="5"/>
        <v>0</v>
      </c>
      <c r="AD58" s="112">
        <f t="shared" si="5"/>
        <v>0</v>
      </c>
      <c r="AE58" s="112">
        <f t="shared" si="5"/>
        <v>0</v>
      </c>
      <c r="AF58" s="112">
        <f t="shared" si="5"/>
        <v>0</v>
      </c>
      <c r="AG58" s="45"/>
    </row>
    <row r="59" spans="1:33" ht="22.5">
      <c r="A59" s="8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05" t="s">
        <v>27</v>
      </c>
    </row>
    <row r="60" spans="1:33" ht="23.25" thickBot="1">
      <c r="A60" s="9" t="s">
        <v>20</v>
      </c>
      <c r="B60" s="78">
        <f>B56-B58</f>
        <v>50.83500000000001</v>
      </c>
      <c r="C60" s="78">
        <f aca="true" t="shared" si="6" ref="C60:AF60">C56-C58</f>
        <v>50.688</v>
      </c>
      <c r="D60" s="78">
        <f t="shared" si="6"/>
        <v>47.638000000000005</v>
      </c>
      <c r="E60" s="78">
        <f t="shared" si="6"/>
        <v>47.926</v>
      </c>
      <c r="F60" s="78">
        <f t="shared" si="6"/>
        <v>50.727999999999994</v>
      </c>
      <c r="G60" s="78">
        <f t="shared" si="6"/>
        <v>50.46</v>
      </c>
      <c r="H60" s="78">
        <f t="shared" si="6"/>
        <v>48.781000000000006</v>
      </c>
      <c r="I60" s="78">
        <f t="shared" si="6"/>
        <v>49.730999999999995</v>
      </c>
      <c r="J60" s="78">
        <f t="shared" si="6"/>
        <v>51.192</v>
      </c>
      <c r="K60" s="78">
        <f t="shared" si="6"/>
        <v>50.142999999999994</v>
      </c>
      <c r="L60" s="78">
        <f t="shared" si="6"/>
        <v>48.812</v>
      </c>
      <c r="M60" s="78">
        <f t="shared" si="6"/>
        <v>51.366</v>
      </c>
      <c r="N60" s="78">
        <f t="shared" si="6"/>
        <v>51.56099999999999</v>
      </c>
      <c r="O60" s="78">
        <f t="shared" si="6"/>
        <v>49.987</v>
      </c>
      <c r="P60" s="78">
        <f t="shared" si="6"/>
        <v>49.897000000000006</v>
      </c>
      <c r="Q60" s="78">
        <f t="shared" si="6"/>
        <v>51.363</v>
      </c>
      <c r="R60" s="78">
        <f t="shared" si="6"/>
        <v>50.782999999999994</v>
      </c>
      <c r="S60" s="78">
        <f t="shared" si="6"/>
        <v>51.124</v>
      </c>
      <c r="T60" s="78">
        <f t="shared" si="6"/>
        <v>52.691</v>
      </c>
      <c r="U60" s="78">
        <f t="shared" si="6"/>
        <v>51.619</v>
      </c>
      <c r="V60" s="78">
        <f t="shared" si="6"/>
        <v>51.32599999999999</v>
      </c>
      <c r="W60" s="78">
        <f t="shared" si="6"/>
        <v>51.192</v>
      </c>
      <c r="X60" s="78">
        <f t="shared" si="6"/>
        <v>49.817</v>
      </c>
      <c r="Y60" s="78">
        <f t="shared" si="6"/>
        <v>48.461999999999996</v>
      </c>
      <c r="Z60" s="78">
        <f t="shared" si="6"/>
        <v>49.72</v>
      </c>
      <c r="AA60" s="78">
        <f t="shared" si="6"/>
        <v>49.373</v>
      </c>
      <c r="AB60" s="78">
        <f t="shared" si="6"/>
        <v>50.44200000000001</v>
      </c>
      <c r="AC60" s="78">
        <f t="shared" si="6"/>
        <v>50.541000000000004</v>
      </c>
      <c r="AD60" s="78">
        <f t="shared" si="6"/>
        <v>50.447</v>
      </c>
      <c r="AE60" s="78">
        <f t="shared" si="6"/>
        <v>50.919</v>
      </c>
      <c r="AF60" s="78">
        <f t="shared" si="6"/>
        <v>49.384</v>
      </c>
      <c r="AG60" s="41">
        <f>AVERAGE(B60:AF60)</f>
        <v>50.288645161290326</v>
      </c>
    </row>
    <row r="61" spans="1:33" ht="22.5">
      <c r="A61" s="9"/>
      <c r="B61" s="22"/>
      <c r="C61" s="25"/>
      <c r="D61" s="25"/>
      <c r="E61" s="25"/>
      <c r="F61" s="25"/>
      <c r="G61" s="25"/>
      <c r="H61" s="18"/>
      <c r="I61" s="12"/>
      <c r="J61" s="12"/>
      <c r="K61" s="12"/>
      <c r="L61" s="12"/>
      <c r="M61" s="12"/>
      <c r="N61" s="12"/>
      <c r="O61" s="12"/>
      <c r="P61" s="12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44"/>
    </row>
    <row r="62" spans="1:33" ht="22.5">
      <c r="A62" s="8" t="s">
        <v>31</v>
      </c>
      <c r="B62" s="14"/>
      <c r="C62" s="14"/>
      <c r="D62" s="14"/>
      <c r="E62" s="14"/>
      <c r="F62" s="14"/>
      <c r="G62" s="14"/>
      <c r="H62" s="14"/>
      <c r="I62" s="17"/>
      <c r="J62" s="17"/>
      <c r="K62" s="17"/>
      <c r="L62" s="17"/>
      <c r="M62" s="17"/>
      <c r="N62" s="17"/>
      <c r="O62" s="17"/>
      <c r="P62" s="17"/>
      <c r="Q62" s="18"/>
      <c r="R62" s="18"/>
      <c r="S62" s="14"/>
      <c r="T62" s="14"/>
      <c r="U62" s="14"/>
      <c r="V62" s="14"/>
      <c r="W62" s="14"/>
      <c r="X62" s="14"/>
      <c r="Y62" s="14"/>
      <c r="Z62" s="17"/>
      <c r="AA62" s="17"/>
      <c r="AB62" s="17"/>
      <c r="AC62" s="17"/>
      <c r="AD62" s="17"/>
      <c r="AE62" s="17"/>
      <c r="AF62" s="17"/>
      <c r="AG62" s="47"/>
    </row>
    <row r="63" spans="2:33" ht="22.5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44"/>
    </row>
  </sheetData>
  <sheetProtection/>
  <printOptions/>
  <pageMargins left="0.46" right="0.53" top="0.66" bottom="1" header="0.5" footer="0.5"/>
  <pageSetup horizontalDpi="600" verticalDpi="600" orientation="landscape" scale="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3"/>
  <sheetViews>
    <sheetView zoomScale="55" zoomScaleNormal="55"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26" sqref="A26"/>
    </sheetView>
  </sheetViews>
  <sheetFormatPr defaultColWidth="11.5546875" defaultRowHeight="24" customHeight="1"/>
  <cols>
    <col min="1" max="1" width="32.6640625" style="15" customWidth="1"/>
    <col min="2" max="30" width="9.6640625" style="15" customWidth="1"/>
    <col min="31" max="31" width="10.6640625" style="37" customWidth="1"/>
    <col min="32" max="16384" width="11.5546875" style="15" customWidth="1"/>
  </cols>
  <sheetData>
    <row r="1" spans="1:32" ht="24" customHeight="1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03"/>
      <c r="AF1" s="2"/>
    </row>
    <row r="2" spans="1:32" ht="24" customHeight="1">
      <c r="A2" s="1">
        <v>42401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103"/>
      <c r="AF2" s="2"/>
    </row>
    <row r="3" spans="1:32" ht="24" customHeight="1">
      <c r="A3" s="3" t="s">
        <v>19</v>
      </c>
      <c r="Z3" s="4"/>
      <c r="AA3" s="3"/>
      <c r="AB3" s="4"/>
      <c r="AC3" s="4"/>
      <c r="AD3" s="4"/>
      <c r="AE3" s="38"/>
      <c r="AF3" s="2"/>
    </row>
    <row r="4" spans="1:32" ht="24" customHeight="1">
      <c r="A4" s="6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30"/>
      <c r="AF4" s="7"/>
    </row>
    <row r="5" spans="1:32" ht="24" customHeight="1">
      <c r="A5" s="8"/>
      <c r="B5" s="91">
        <v>1</v>
      </c>
      <c r="C5" s="91">
        <v>2</v>
      </c>
      <c r="D5" s="91">
        <v>3</v>
      </c>
      <c r="E5" s="91">
        <v>4</v>
      </c>
      <c r="F5" s="91">
        <v>5</v>
      </c>
      <c r="G5" s="91">
        <v>6</v>
      </c>
      <c r="H5" s="91">
        <v>7</v>
      </c>
      <c r="I5" s="91">
        <v>8</v>
      </c>
      <c r="J5" s="91">
        <v>9</v>
      </c>
      <c r="K5" s="91">
        <v>10</v>
      </c>
      <c r="L5" s="91">
        <v>11</v>
      </c>
      <c r="M5" s="91">
        <v>12</v>
      </c>
      <c r="N5" s="91">
        <v>13</v>
      </c>
      <c r="O5" s="91">
        <v>14</v>
      </c>
      <c r="P5" s="91">
        <v>15</v>
      </c>
      <c r="Q5" s="92">
        <v>16</v>
      </c>
      <c r="R5" s="92">
        <v>17</v>
      </c>
      <c r="S5" s="93">
        <v>18</v>
      </c>
      <c r="T5" s="93">
        <v>19</v>
      </c>
      <c r="U5" s="93">
        <v>20</v>
      </c>
      <c r="V5" s="93">
        <v>21</v>
      </c>
      <c r="W5" s="93">
        <v>22</v>
      </c>
      <c r="X5" s="93">
        <v>23</v>
      </c>
      <c r="Y5" s="93">
        <v>24</v>
      </c>
      <c r="Z5" s="92">
        <v>25</v>
      </c>
      <c r="AA5" s="92">
        <v>26</v>
      </c>
      <c r="AB5" s="92">
        <v>27</v>
      </c>
      <c r="AC5" s="92">
        <v>28</v>
      </c>
      <c r="AD5" s="92">
        <v>29</v>
      </c>
      <c r="AE5" s="31"/>
      <c r="AF5" s="2"/>
    </row>
    <row r="6" spans="1:32" ht="24" customHeight="1">
      <c r="A6" s="9" t="s">
        <v>0</v>
      </c>
      <c r="B6" s="16"/>
      <c r="C6" s="16"/>
      <c r="D6" s="16"/>
      <c r="E6" s="16"/>
      <c r="F6" s="16"/>
      <c r="G6" s="16"/>
      <c r="H6" s="16"/>
      <c r="I6" s="74"/>
      <c r="J6" s="74"/>
      <c r="K6" s="74"/>
      <c r="L6" s="74"/>
      <c r="M6" s="74"/>
      <c r="N6" s="74"/>
      <c r="O6" s="74"/>
      <c r="P6" s="74"/>
      <c r="Q6" s="22"/>
      <c r="R6" s="22"/>
      <c r="S6" s="25"/>
      <c r="T6" s="25"/>
      <c r="U6" s="25"/>
      <c r="V6" s="25"/>
      <c r="W6" s="25"/>
      <c r="X6" s="25"/>
      <c r="Y6" s="25"/>
      <c r="Z6" s="22"/>
      <c r="AA6" s="22"/>
      <c r="AB6" s="22"/>
      <c r="AC6" s="22"/>
      <c r="AD6" s="22"/>
      <c r="AE6" s="32"/>
      <c r="AF6" s="3"/>
    </row>
    <row r="7" spans="1:32" ht="24" customHeight="1">
      <c r="A7" s="8"/>
      <c r="B7" s="25"/>
      <c r="C7" s="25"/>
      <c r="D7" s="25"/>
      <c r="E7" s="25"/>
      <c r="F7" s="25"/>
      <c r="G7" s="25"/>
      <c r="H7" s="25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32"/>
      <c r="AF7" s="5"/>
    </row>
    <row r="8" spans="1:32" ht="24" customHeight="1">
      <c r="A8" s="8" t="s">
        <v>1</v>
      </c>
      <c r="B8" s="185">
        <v>0</v>
      </c>
      <c r="C8" s="185">
        <v>0</v>
      </c>
      <c r="D8" s="185">
        <v>0</v>
      </c>
      <c r="E8" s="185">
        <v>0</v>
      </c>
      <c r="F8" s="185">
        <v>0</v>
      </c>
      <c r="G8" s="185">
        <v>0</v>
      </c>
      <c r="H8" s="185">
        <v>0</v>
      </c>
      <c r="I8" s="185">
        <v>0</v>
      </c>
      <c r="J8" s="185">
        <v>0</v>
      </c>
      <c r="K8" s="185">
        <v>0</v>
      </c>
      <c r="L8" s="185">
        <v>0</v>
      </c>
      <c r="M8" s="185">
        <v>0</v>
      </c>
      <c r="N8" s="185">
        <v>0</v>
      </c>
      <c r="O8" s="185">
        <v>0</v>
      </c>
      <c r="P8" s="185">
        <v>0</v>
      </c>
      <c r="Q8" s="185">
        <v>0</v>
      </c>
      <c r="R8" s="185">
        <v>0</v>
      </c>
      <c r="S8" s="185">
        <v>0</v>
      </c>
      <c r="T8" s="185">
        <v>0</v>
      </c>
      <c r="U8" s="185">
        <v>0</v>
      </c>
      <c r="V8" s="185">
        <v>0</v>
      </c>
      <c r="W8" s="185">
        <v>0</v>
      </c>
      <c r="X8" s="185">
        <v>0</v>
      </c>
      <c r="Y8" s="185">
        <v>0</v>
      </c>
      <c r="Z8" s="185">
        <v>0</v>
      </c>
      <c r="AA8" s="11">
        <v>0</v>
      </c>
      <c r="AB8" s="11">
        <v>0</v>
      </c>
      <c r="AC8" s="11">
        <v>0</v>
      </c>
      <c r="AD8" s="11">
        <v>0</v>
      </c>
      <c r="AE8" s="33"/>
      <c r="AF8" s="6"/>
    </row>
    <row r="9" spans="1:31" ht="24" customHeight="1">
      <c r="A9" s="8"/>
      <c r="B9" s="75"/>
      <c r="C9" s="75"/>
      <c r="D9" s="75"/>
      <c r="E9" s="75"/>
      <c r="F9" s="75"/>
      <c r="G9" s="75"/>
      <c r="H9" s="75"/>
      <c r="I9" s="75"/>
      <c r="J9" s="75"/>
      <c r="K9" s="76"/>
      <c r="L9" s="75"/>
      <c r="M9" s="75"/>
      <c r="N9" s="75"/>
      <c r="O9" s="75"/>
      <c r="P9" s="75"/>
      <c r="Q9" s="75"/>
      <c r="R9" s="75"/>
      <c r="S9" s="76"/>
      <c r="T9" s="75"/>
      <c r="U9" s="75"/>
      <c r="V9" s="75"/>
      <c r="W9" s="75"/>
      <c r="X9" s="75"/>
      <c r="Y9" s="75"/>
      <c r="Z9" s="11"/>
      <c r="AA9" s="11"/>
      <c r="AB9" s="11"/>
      <c r="AC9" s="11"/>
      <c r="AD9" s="11"/>
      <c r="AE9" s="33"/>
    </row>
    <row r="10" spans="1:31" ht="24" customHeight="1">
      <c r="A10" s="8" t="s">
        <v>2</v>
      </c>
      <c r="B10" s="75">
        <v>15.692</v>
      </c>
      <c r="C10" s="75">
        <v>15.265</v>
      </c>
      <c r="D10" s="75">
        <v>16.269</v>
      </c>
      <c r="E10" s="75">
        <v>14.753</v>
      </c>
      <c r="F10" s="75">
        <v>15.127</v>
      </c>
      <c r="G10" s="75">
        <v>15.23</v>
      </c>
      <c r="H10" s="75">
        <v>14.99</v>
      </c>
      <c r="I10" s="75">
        <v>14.659</v>
      </c>
      <c r="J10" s="75">
        <v>14.519</v>
      </c>
      <c r="K10" s="75">
        <v>15.734</v>
      </c>
      <c r="L10" s="75">
        <v>14.712</v>
      </c>
      <c r="M10" s="75">
        <v>15.099</v>
      </c>
      <c r="N10" s="75">
        <v>14.736</v>
      </c>
      <c r="O10" s="75">
        <v>15.183</v>
      </c>
      <c r="P10" s="75">
        <v>15.504</v>
      </c>
      <c r="Q10" s="75">
        <v>15.672</v>
      </c>
      <c r="R10" s="75">
        <v>15.718</v>
      </c>
      <c r="S10" s="75">
        <v>15.704</v>
      </c>
      <c r="T10" s="75">
        <v>15.246</v>
      </c>
      <c r="U10" s="75">
        <v>15.965</v>
      </c>
      <c r="V10" s="75">
        <v>15.052</v>
      </c>
      <c r="W10" s="75">
        <v>15.254</v>
      </c>
      <c r="X10" s="75">
        <v>15.557</v>
      </c>
      <c r="Y10" s="75">
        <v>15.244</v>
      </c>
      <c r="Z10" s="11">
        <v>15.046</v>
      </c>
      <c r="AA10" s="11">
        <v>15.151</v>
      </c>
      <c r="AB10" s="11">
        <v>15.046</v>
      </c>
      <c r="AC10" s="11">
        <v>14.998</v>
      </c>
      <c r="AD10" s="11">
        <v>14.817</v>
      </c>
      <c r="AE10" s="40"/>
    </row>
    <row r="11" spans="1:32" ht="24" customHeight="1">
      <c r="A11" s="8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5" t="s">
        <v>27</v>
      </c>
      <c r="AF11" s="9"/>
    </row>
    <row r="12" spans="1:31" ht="24" customHeight="1">
      <c r="A12" s="8"/>
      <c r="B12" s="83">
        <f aca="true" t="shared" si="0" ref="B12:AD12">SUM(B8:B10)</f>
        <v>15.692</v>
      </c>
      <c r="C12" s="83">
        <f t="shared" si="0"/>
        <v>15.265</v>
      </c>
      <c r="D12" s="83">
        <f t="shared" si="0"/>
        <v>16.269</v>
      </c>
      <c r="E12" s="83">
        <f t="shared" si="0"/>
        <v>14.753</v>
      </c>
      <c r="F12" s="83">
        <f t="shared" si="0"/>
        <v>15.127</v>
      </c>
      <c r="G12" s="83">
        <f t="shared" si="0"/>
        <v>15.23</v>
      </c>
      <c r="H12" s="83">
        <f t="shared" si="0"/>
        <v>14.99</v>
      </c>
      <c r="I12" s="83">
        <f t="shared" si="0"/>
        <v>14.659</v>
      </c>
      <c r="J12" s="83">
        <f t="shared" si="0"/>
        <v>14.519</v>
      </c>
      <c r="K12" s="83">
        <f t="shared" si="0"/>
        <v>15.734</v>
      </c>
      <c r="L12" s="83">
        <f t="shared" si="0"/>
        <v>14.712</v>
      </c>
      <c r="M12" s="83">
        <f t="shared" si="0"/>
        <v>15.099</v>
      </c>
      <c r="N12" s="83">
        <f t="shared" si="0"/>
        <v>14.736</v>
      </c>
      <c r="O12" s="83">
        <f t="shared" si="0"/>
        <v>15.183</v>
      </c>
      <c r="P12" s="83">
        <f t="shared" si="0"/>
        <v>15.504</v>
      </c>
      <c r="Q12" s="83">
        <f t="shared" si="0"/>
        <v>15.672</v>
      </c>
      <c r="R12" s="83">
        <f t="shared" si="0"/>
        <v>15.718</v>
      </c>
      <c r="S12" s="83">
        <f t="shared" si="0"/>
        <v>15.704</v>
      </c>
      <c r="T12" s="83">
        <f t="shared" si="0"/>
        <v>15.246</v>
      </c>
      <c r="U12" s="83">
        <f t="shared" si="0"/>
        <v>15.965</v>
      </c>
      <c r="V12" s="83">
        <f t="shared" si="0"/>
        <v>15.052</v>
      </c>
      <c r="W12" s="83">
        <f t="shared" si="0"/>
        <v>15.254</v>
      </c>
      <c r="X12" s="83">
        <f t="shared" si="0"/>
        <v>15.557</v>
      </c>
      <c r="Y12" s="83">
        <f t="shared" si="0"/>
        <v>15.244</v>
      </c>
      <c r="Z12" s="83">
        <f t="shared" si="0"/>
        <v>15.046</v>
      </c>
      <c r="AA12" s="83">
        <f t="shared" si="0"/>
        <v>15.151</v>
      </c>
      <c r="AB12" s="83">
        <f t="shared" si="0"/>
        <v>15.046</v>
      </c>
      <c r="AC12" s="83">
        <f t="shared" si="0"/>
        <v>14.998</v>
      </c>
      <c r="AD12" s="83">
        <f t="shared" si="0"/>
        <v>14.817</v>
      </c>
      <c r="AE12" s="35">
        <f>AVERAGE(B12:AC12)</f>
        <v>15.254464285714286</v>
      </c>
    </row>
    <row r="13" spans="1:31" ht="24" customHeight="1">
      <c r="A13" s="9" t="s">
        <v>3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40"/>
    </row>
    <row r="14" spans="1:31" ht="24" customHeight="1">
      <c r="A14" s="8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9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40"/>
    </row>
    <row r="15" spans="1:31" ht="24" customHeight="1">
      <c r="A15" s="8" t="s">
        <v>18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1"/>
      <c r="AA15" s="81"/>
      <c r="AB15" s="81"/>
      <c r="AC15" s="81"/>
      <c r="AD15" s="81"/>
      <c r="AE15" s="40"/>
    </row>
    <row r="16" spans="1:31" ht="24" customHeight="1">
      <c r="A16" s="8"/>
      <c r="B16" s="82"/>
      <c r="C16" s="82"/>
      <c r="D16" s="82"/>
      <c r="E16" s="82"/>
      <c r="F16" s="82"/>
      <c r="G16" s="82"/>
      <c r="H16" s="82"/>
      <c r="I16" s="82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1"/>
      <c r="AA16" s="81"/>
      <c r="AB16" s="81"/>
      <c r="AC16" s="81"/>
      <c r="AD16" s="81"/>
      <c r="AE16" s="40"/>
    </row>
    <row r="17" spans="1:31" ht="24" customHeight="1">
      <c r="A17" s="7" t="s">
        <v>26</v>
      </c>
      <c r="B17" s="82"/>
      <c r="C17" s="82"/>
      <c r="D17" s="82"/>
      <c r="E17" s="82"/>
      <c r="F17" s="82"/>
      <c r="G17" s="82"/>
      <c r="H17" s="82"/>
      <c r="I17" s="82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1"/>
      <c r="AA17" s="81"/>
      <c r="AB17" s="81"/>
      <c r="AC17" s="81"/>
      <c r="AD17" s="81"/>
      <c r="AE17" s="40"/>
    </row>
    <row r="18" spans="1:31" ht="24" customHeight="1">
      <c r="A18" s="8"/>
      <c r="B18" s="82"/>
      <c r="C18" s="82"/>
      <c r="D18" s="82"/>
      <c r="E18" s="82"/>
      <c r="F18" s="82"/>
      <c r="G18" s="82"/>
      <c r="H18" s="82"/>
      <c r="I18" s="82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1"/>
      <c r="AA18" s="81"/>
      <c r="AB18" s="81"/>
      <c r="AC18" s="81"/>
      <c r="AD18" s="81"/>
      <c r="AE18" s="40"/>
    </row>
    <row r="19" spans="1:31" ht="24" customHeight="1">
      <c r="A19" s="8" t="s">
        <v>5</v>
      </c>
      <c r="B19" s="82"/>
      <c r="C19" s="82"/>
      <c r="D19" s="82"/>
      <c r="E19" s="82"/>
      <c r="F19" s="82"/>
      <c r="G19" s="82"/>
      <c r="H19" s="82"/>
      <c r="I19" s="82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1"/>
      <c r="AA19" s="81"/>
      <c r="AB19" s="81"/>
      <c r="AC19" s="81"/>
      <c r="AD19" s="81"/>
      <c r="AE19" s="40"/>
    </row>
    <row r="20" spans="1:31" ht="24" customHeight="1">
      <c r="A20" s="8"/>
      <c r="B20" s="82"/>
      <c r="C20" s="82"/>
      <c r="D20" s="82"/>
      <c r="E20" s="82"/>
      <c r="F20" s="82"/>
      <c r="G20" s="82"/>
      <c r="H20" s="82"/>
      <c r="I20" s="82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1"/>
      <c r="AA20" s="81"/>
      <c r="AB20" s="81"/>
      <c r="AC20" s="81"/>
      <c r="AD20" s="81"/>
      <c r="AE20" s="40"/>
    </row>
    <row r="21" spans="1:31" ht="24" customHeight="1">
      <c r="A21" s="8" t="s">
        <v>6</v>
      </c>
      <c r="B21" s="82"/>
      <c r="C21" s="82"/>
      <c r="D21" s="82"/>
      <c r="E21" s="82"/>
      <c r="F21" s="82"/>
      <c r="G21" s="82"/>
      <c r="H21" s="82"/>
      <c r="I21" s="82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1"/>
      <c r="AA21" s="81"/>
      <c r="AB21" s="81"/>
      <c r="AC21" s="81"/>
      <c r="AD21" s="81"/>
      <c r="AE21" s="40"/>
    </row>
    <row r="22" spans="1:31" ht="24" customHeight="1">
      <c r="A22" s="8"/>
      <c r="B22" s="82"/>
      <c r="C22" s="82"/>
      <c r="D22" s="82"/>
      <c r="E22" s="82"/>
      <c r="F22" s="82"/>
      <c r="G22" s="82"/>
      <c r="H22" s="82"/>
      <c r="I22" s="82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1"/>
      <c r="AA22" s="81"/>
      <c r="AB22" s="81"/>
      <c r="AC22" s="81"/>
      <c r="AD22" s="81"/>
      <c r="AE22" s="40"/>
    </row>
    <row r="23" spans="1:31" ht="24" customHeight="1">
      <c r="A23" s="8" t="s">
        <v>7</v>
      </c>
      <c r="B23" s="82"/>
      <c r="C23" s="82"/>
      <c r="D23" s="82"/>
      <c r="E23" s="82"/>
      <c r="F23" s="82"/>
      <c r="G23" s="82"/>
      <c r="H23" s="82"/>
      <c r="I23" s="82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1"/>
      <c r="AA23" s="81"/>
      <c r="AB23" s="81"/>
      <c r="AC23" s="81"/>
      <c r="AD23" s="81"/>
      <c r="AE23" s="40"/>
    </row>
    <row r="24" spans="1:32" ht="24" customHeight="1">
      <c r="A24" s="8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5" t="s">
        <v>27</v>
      </c>
      <c r="AF24" s="9"/>
    </row>
    <row r="25" spans="1:31" ht="24" customHeight="1">
      <c r="A25" s="8"/>
      <c r="B25" s="83">
        <f aca="true" t="shared" si="1" ref="B25:AD25">SUM(B15:B24)</f>
        <v>0</v>
      </c>
      <c r="C25" s="83">
        <f t="shared" si="1"/>
        <v>0</v>
      </c>
      <c r="D25" s="83">
        <f t="shared" si="1"/>
        <v>0</v>
      </c>
      <c r="E25" s="83">
        <f t="shared" si="1"/>
        <v>0</v>
      </c>
      <c r="F25" s="83">
        <f t="shared" si="1"/>
        <v>0</v>
      </c>
      <c r="G25" s="83">
        <f t="shared" si="1"/>
        <v>0</v>
      </c>
      <c r="H25" s="83">
        <f t="shared" si="1"/>
        <v>0</v>
      </c>
      <c r="I25" s="83">
        <f t="shared" si="1"/>
        <v>0</v>
      </c>
      <c r="J25" s="83">
        <f t="shared" si="1"/>
        <v>0</v>
      </c>
      <c r="K25" s="83">
        <f t="shared" si="1"/>
        <v>0</v>
      </c>
      <c r="L25" s="83">
        <f t="shared" si="1"/>
        <v>0</v>
      </c>
      <c r="M25" s="83">
        <f t="shared" si="1"/>
        <v>0</v>
      </c>
      <c r="N25" s="83">
        <f t="shared" si="1"/>
        <v>0</v>
      </c>
      <c r="O25" s="83">
        <f t="shared" si="1"/>
        <v>0</v>
      </c>
      <c r="P25" s="83">
        <f t="shared" si="1"/>
        <v>0</v>
      </c>
      <c r="Q25" s="83">
        <f t="shared" si="1"/>
        <v>0</v>
      </c>
      <c r="R25" s="83">
        <f t="shared" si="1"/>
        <v>0</v>
      </c>
      <c r="S25" s="83">
        <f t="shared" si="1"/>
        <v>0</v>
      </c>
      <c r="T25" s="83">
        <f t="shared" si="1"/>
        <v>0</v>
      </c>
      <c r="U25" s="83">
        <f t="shared" si="1"/>
        <v>0</v>
      </c>
      <c r="V25" s="83">
        <f t="shared" si="1"/>
        <v>0</v>
      </c>
      <c r="W25" s="83">
        <f t="shared" si="1"/>
        <v>0</v>
      </c>
      <c r="X25" s="83">
        <f t="shared" si="1"/>
        <v>0</v>
      </c>
      <c r="Y25" s="83">
        <f t="shared" si="1"/>
        <v>0</v>
      </c>
      <c r="Z25" s="83">
        <f t="shared" si="1"/>
        <v>0</v>
      </c>
      <c r="AA25" s="83">
        <f t="shared" si="1"/>
        <v>0</v>
      </c>
      <c r="AB25" s="83">
        <f t="shared" si="1"/>
        <v>0</v>
      </c>
      <c r="AC25" s="83">
        <f t="shared" si="1"/>
        <v>0</v>
      </c>
      <c r="AD25" s="83">
        <f t="shared" si="1"/>
        <v>0</v>
      </c>
      <c r="AE25" s="35">
        <f>AVERAGE(B25:AC25)</f>
        <v>0</v>
      </c>
    </row>
    <row r="26" spans="1:31" ht="24" customHeight="1">
      <c r="A26" s="16" t="s">
        <v>32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40"/>
    </row>
    <row r="27" spans="1:31" ht="24" customHeight="1">
      <c r="A27" s="8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40"/>
    </row>
    <row r="28" spans="1:31" ht="24" customHeight="1">
      <c r="A28" s="14" t="s">
        <v>8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22"/>
      <c r="AB28" s="22"/>
      <c r="AC28" s="22"/>
      <c r="AD28" s="22"/>
      <c r="AE28" s="40"/>
    </row>
    <row r="29" spans="1:31" ht="24" customHeight="1">
      <c r="A29" s="14" t="s">
        <v>9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22"/>
      <c r="AB29" s="22"/>
      <c r="AC29" s="22"/>
      <c r="AD29" s="22"/>
      <c r="AE29" s="40"/>
    </row>
    <row r="30" spans="1:31" ht="24" customHeight="1">
      <c r="A30" s="14" t="s">
        <v>23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5"/>
      <c r="AB30" s="85"/>
      <c r="AC30" s="85"/>
      <c r="AD30" s="85"/>
      <c r="AE30" s="40"/>
    </row>
    <row r="31" spans="1:31" ht="24" customHeight="1">
      <c r="A31" s="14" t="s">
        <v>22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6"/>
      <c r="AB31" s="86"/>
      <c r="AC31" s="86"/>
      <c r="AD31" s="86"/>
      <c r="AE31" s="40"/>
    </row>
    <row r="32" spans="1:31" ht="24" customHeight="1">
      <c r="A32" s="14" t="s">
        <v>24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6"/>
      <c r="AB32" s="86"/>
      <c r="AC32" s="86"/>
      <c r="AD32" s="86"/>
      <c r="AE32" s="40"/>
    </row>
    <row r="33" spans="1:31" ht="24" customHeight="1">
      <c r="A33" s="14" t="s">
        <v>25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6"/>
      <c r="AB33" s="86"/>
      <c r="AC33" s="86"/>
      <c r="AD33" s="86"/>
      <c r="AE33" s="40"/>
    </row>
    <row r="34" spans="1:32" ht="24" customHeight="1">
      <c r="A34" s="14" t="s">
        <v>17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22"/>
      <c r="AB34" s="22"/>
      <c r="AC34" s="22"/>
      <c r="AD34" s="22"/>
      <c r="AE34" s="40"/>
      <c r="AF34" s="9"/>
    </row>
    <row r="35" spans="1:31" ht="24" customHeight="1">
      <c r="A35" s="14" t="s">
        <v>5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87"/>
      <c r="AB35" s="87"/>
      <c r="AC35" s="87"/>
      <c r="AD35" s="87"/>
      <c r="AE35" s="40"/>
    </row>
    <row r="36" spans="1:31" ht="24" customHeight="1">
      <c r="A36" s="14" t="s">
        <v>10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22"/>
      <c r="AB36" s="22"/>
      <c r="AC36" s="22"/>
      <c r="AD36" s="22"/>
      <c r="AE36" s="40"/>
    </row>
    <row r="37" spans="1:31" ht="24" customHeight="1">
      <c r="A37" s="14" t="s">
        <v>7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23"/>
      <c r="AB37" s="23"/>
      <c r="AC37" s="23"/>
      <c r="AD37" s="26"/>
      <c r="AE37" s="40"/>
    </row>
    <row r="38" spans="1:31" ht="24" customHeight="1">
      <c r="A38" s="8"/>
      <c r="B38" s="76"/>
      <c r="C38" s="76"/>
      <c r="D38" s="77"/>
      <c r="E38" s="76"/>
      <c r="F38" s="77"/>
      <c r="G38" s="77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105" t="s">
        <v>27</v>
      </c>
    </row>
    <row r="39" spans="1:31" ht="24" customHeight="1">
      <c r="A39" s="8"/>
      <c r="B39" s="83">
        <f aca="true" t="shared" si="2" ref="B39:AD39">SUM(B28+B34+B35+B36+B37)</f>
        <v>0</v>
      </c>
      <c r="C39" s="83">
        <f t="shared" si="2"/>
        <v>0</v>
      </c>
      <c r="D39" s="83">
        <f t="shared" si="2"/>
        <v>0</v>
      </c>
      <c r="E39" s="83">
        <f t="shared" si="2"/>
        <v>0</v>
      </c>
      <c r="F39" s="83">
        <f t="shared" si="2"/>
        <v>0</v>
      </c>
      <c r="G39" s="83">
        <f t="shared" si="2"/>
        <v>0</v>
      </c>
      <c r="H39" s="83">
        <f t="shared" si="2"/>
        <v>0</v>
      </c>
      <c r="I39" s="83">
        <f t="shared" si="2"/>
        <v>0</v>
      </c>
      <c r="J39" s="83">
        <f t="shared" si="2"/>
        <v>0</v>
      </c>
      <c r="K39" s="83">
        <f t="shared" si="2"/>
        <v>0</v>
      </c>
      <c r="L39" s="83">
        <f t="shared" si="2"/>
        <v>0</v>
      </c>
      <c r="M39" s="83">
        <f t="shared" si="2"/>
        <v>0</v>
      </c>
      <c r="N39" s="83">
        <f t="shared" si="2"/>
        <v>0</v>
      </c>
      <c r="O39" s="83">
        <f t="shared" si="2"/>
        <v>0</v>
      </c>
      <c r="P39" s="83">
        <f t="shared" si="2"/>
        <v>0</v>
      </c>
      <c r="Q39" s="83">
        <f t="shared" si="2"/>
        <v>0</v>
      </c>
      <c r="R39" s="83">
        <f t="shared" si="2"/>
        <v>0</v>
      </c>
      <c r="S39" s="83">
        <f t="shared" si="2"/>
        <v>0</v>
      </c>
      <c r="T39" s="83">
        <f t="shared" si="2"/>
        <v>0</v>
      </c>
      <c r="U39" s="83">
        <f t="shared" si="2"/>
        <v>0</v>
      </c>
      <c r="V39" s="83">
        <f t="shared" si="2"/>
        <v>0</v>
      </c>
      <c r="W39" s="83">
        <f t="shared" si="2"/>
        <v>0</v>
      </c>
      <c r="X39" s="83">
        <f t="shared" si="2"/>
        <v>0</v>
      </c>
      <c r="Y39" s="83">
        <f t="shared" si="2"/>
        <v>0</v>
      </c>
      <c r="Z39" s="83">
        <f t="shared" si="2"/>
        <v>0</v>
      </c>
      <c r="AA39" s="83">
        <f t="shared" si="2"/>
        <v>0</v>
      </c>
      <c r="AB39" s="83">
        <f t="shared" si="2"/>
        <v>0</v>
      </c>
      <c r="AC39" s="83">
        <f t="shared" si="2"/>
        <v>0</v>
      </c>
      <c r="AD39" s="83">
        <f t="shared" si="2"/>
        <v>0</v>
      </c>
      <c r="AE39" s="35">
        <f>AVERAGE(B39:AC39)</f>
        <v>0</v>
      </c>
    </row>
    <row r="40" spans="1:31" ht="24" customHeight="1">
      <c r="A40" s="9" t="s">
        <v>11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40"/>
    </row>
    <row r="41" spans="1:31" ht="24" customHeight="1">
      <c r="A41" s="9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40"/>
    </row>
    <row r="42" spans="1:31" ht="24" customHeight="1">
      <c r="A42" s="8" t="s">
        <v>12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40"/>
    </row>
    <row r="43" spans="1:31" ht="24" customHeight="1">
      <c r="A43" s="8" t="s">
        <v>29</v>
      </c>
      <c r="B43" s="42"/>
      <c r="C43" s="42"/>
      <c r="D43" s="42"/>
      <c r="E43" s="42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6"/>
      <c r="AC43" s="76"/>
      <c r="AD43" s="76"/>
      <c r="AE43" s="40">
        <f>SUM(B43:AC43)</f>
        <v>0</v>
      </c>
    </row>
    <row r="44" spans="1:31" ht="24" customHeight="1">
      <c r="A44" s="8" t="s">
        <v>4</v>
      </c>
      <c r="B44" s="42"/>
      <c r="C44" s="42"/>
      <c r="D44" s="42"/>
      <c r="E44" s="42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6"/>
      <c r="AC44" s="76"/>
      <c r="AD44" s="76"/>
      <c r="AE44" s="40"/>
    </row>
    <row r="45" spans="1:31" ht="24" customHeight="1">
      <c r="A45" s="8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40"/>
    </row>
    <row r="46" spans="1:31" ht="24" customHeight="1">
      <c r="A46" s="8" t="s">
        <v>13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40"/>
    </row>
    <row r="47" spans="1:31" ht="24" customHeight="1">
      <c r="A47" s="8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40"/>
    </row>
    <row r="48" spans="1:31" ht="24" customHeight="1">
      <c r="A48" s="8" t="s">
        <v>10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76"/>
      <c r="X48" s="76"/>
      <c r="Y48" s="76"/>
      <c r="Z48" s="76"/>
      <c r="AA48" s="76"/>
      <c r="AB48" s="76"/>
      <c r="AC48" s="76"/>
      <c r="AD48" s="76"/>
      <c r="AE48" s="40"/>
    </row>
    <row r="49" spans="1:31" ht="24" customHeight="1">
      <c r="A49" s="8"/>
      <c r="B49" s="89"/>
      <c r="C49" s="89"/>
      <c r="D49" s="77"/>
      <c r="E49" s="76"/>
      <c r="F49" s="77"/>
      <c r="G49" s="77"/>
      <c r="H49" s="77"/>
      <c r="I49" s="76"/>
      <c r="J49" s="76"/>
      <c r="K49" s="77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104"/>
      <c r="X49" s="104"/>
      <c r="Y49" s="104"/>
      <c r="Z49" s="104"/>
      <c r="AA49" s="104"/>
      <c r="AB49" s="104"/>
      <c r="AC49" s="104"/>
      <c r="AD49" s="104"/>
      <c r="AE49" s="105" t="s">
        <v>27</v>
      </c>
    </row>
    <row r="50" spans="1:32" ht="24" customHeight="1">
      <c r="A50" s="8"/>
      <c r="B50" s="83">
        <f aca="true" t="shared" si="3" ref="B50:AD50">SUM(B42:B48)</f>
        <v>0</v>
      </c>
      <c r="C50" s="83">
        <f t="shared" si="3"/>
        <v>0</v>
      </c>
      <c r="D50" s="83">
        <f t="shared" si="3"/>
        <v>0</v>
      </c>
      <c r="E50" s="83">
        <f t="shared" si="3"/>
        <v>0</v>
      </c>
      <c r="F50" s="83">
        <f t="shared" si="3"/>
        <v>0</v>
      </c>
      <c r="G50" s="83">
        <f t="shared" si="3"/>
        <v>0</v>
      </c>
      <c r="H50" s="83">
        <f t="shared" si="3"/>
        <v>0</v>
      </c>
      <c r="I50" s="83">
        <f t="shared" si="3"/>
        <v>0</v>
      </c>
      <c r="J50" s="83">
        <f t="shared" si="3"/>
        <v>0</v>
      </c>
      <c r="K50" s="83">
        <f t="shared" si="3"/>
        <v>0</v>
      </c>
      <c r="L50" s="83">
        <f t="shared" si="3"/>
        <v>0</v>
      </c>
      <c r="M50" s="83">
        <f t="shared" si="3"/>
        <v>0</v>
      </c>
      <c r="N50" s="83">
        <f t="shared" si="3"/>
        <v>0</v>
      </c>
      <c r="O50" s="83">
        <f t="shared" si="3"/>
        <v>0</v>
      </c>
      <c r="P50" s="83">
        <f t="shared" si="3"/>
        <v>0</v>
      </c>
      <c r="Q50" s="83">
        <f t="shared" si="3"/>
        <v>0</v>
      </c>
      <c r="R50" s="83">
        <f t="shared" si="3"/>
        <v>0</v>
      </c>
      <c r="S50" s="83">
        <f t="shared" si="3"/>
        <v>0</v>
      </c>
      <c r="T50" s="83">
        <f t="shared" si="3"/>
        <v>0</v>
      </c>
      <c r="U50" s="83">
        <f t="shared" si="3"/>
        <v>0</v>
      </c>
      <c r="V50" s="83">
        <f t="shared" si="3"/>
        <v>0</v>
      </c>
      <c r="W50" s="83">
        <f t="shared" si="3"/>
        <v>0</v>
      </c>
      <c r="X50" s="83">
        <f t="shared" si="3"/>
        <v>0</v>
      </c>
      <c r="Y50" s="83">
        <f t="shared" si="3"/>
        <v>0</v>
      </c>
      <c r="Z50" s="83">
        <f t="shared" si="3"/>
        <v>0</v>
      </c>
      <c r="AA50" s="83">
        <f t="shared" si="3"/>
        <v>0</v>
      </c>
      <c r="AB50" s="83">
        <f t="shared" si="3"/>
        <v>0</v>
      </c>
      <c r="AC50" s="83">
        <f t="shared" si="3"/>
        <v>0</v>
      </c>
      <c r="AD50" s="83">
        <f t="shared" si="3"/>
        <v>0</v>
      </c>
      <c r="AE50" s="35">
        <f>AVERAGE(B50:AC50)</f>
        <v>0</v>
      </c>
      <c r="AF50" s="9"/>
    </row>
    <row r="51" spans="1:32" ht="24" customHeight="1">
      <c r="A51" s="9" t="s">
        <v>14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40"/>
      <c r="AF51" s="9"/>
    </row>
    <row r="52" spans="1:31" ht="24" customHeight="1">
      <c r="A52" s="8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40" t="s">
        <v>27</v>
      </c>
    </row>
    <row r="53" spans="1:31" ht="24" customHeight="1">
      <c r="A53" s="8" t="s">
        <v>4</v>
      </c>
      <c r="B53" s="83">
        <v>0.5</v>
      </c>
      <c r="C53" s="83">
        <v>0.5</v>
      </c>
      <c r="D53" s="83">
        <v>0.3</v>
      </c>
      <c r="E53" s="83">
        <v>0.5</v>
      </c>
      <c r="F53" s="83">
        <v>0.5</v>
      </c>
      <c r="G53" s="83">
        <v>0.5</v>
      </c>
      <c r="H53" s="83">
        <v>0.5</v>
      </c>
      <c r="I53" s="83">
        <v>0.5</v>
      </c>
      <c r="J53" s="83">
        <v>0.4</v>
      </c>
      <c r="K53" s="83">
        <v>0.4</v>
      </c>
      <c r="L53" s="83">
        <v>0.4</v>
      </c>
      <c r="M53" s="83">
        <v>0.5</v>
      </c>
      <c r="N53" s="83">
        <v>0.5</v>
      </c>
      <c r="O53" s="83">
        <v>0.5</v>
      </c>
      <c r="P53" s="83">
        <v>0.5</v>
      </c>
      <c r="Q53" s="83">
        <v>0.3</v>
      </c>
      <c r="R53" s="83">
        <v>0.3</v>
      </c>
      <c r="S53" s="83">
        <v>0.4</v>
      </c>
      <c r="T53" s="83">
        <v>0.5</v>
      </c>
      <c r="U53" s="83">
        <v>0.5</v>
      </c>
      <c r="V53" s="83">
        <v>0.5</v>
      </c>
      <c r="W53" s="83">
        <v>0.5</v>
      </c>
      <c r="X53" s="83">
        <v>0.4</v>
      </c>
      <c r="Y53" s="83">
        <v>0.4</v>
      </c>
      <c r="Z53" s="83">
        <v>0.5</v>
      </c>
      <c r="AA53" s="83">
        <v>0.5</v>
      </c>
      <c r="AB53" s="83">
        <v>0.5</v>
      </c>
      <c r="AC53" s="83">
        <v>0.5</v>
      </c>
      <c r="AD53" s="83">
        <v>0.5</v>
      </c>
      <c r="AE53" s="35">
        <f>AVERAGE(B53:AD53)</f>
        <v>0.45862068965517244</v>
      </c>
    </row>
    <row r="54" spans="1:31" ht="24" customHeight="1">
      <c r="A54" s="8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40"/>
    </row>
    <row r="55" spans="1:31" ht="24" customHeight="1">
      <c r="A55" s="8" t="s">
        <v>15</v>
      </c>
      <c r="B55" s="76">
        <f>SUM(B12+B25+B39+B50+B53)</f>
        <v>16.192</v>
      </c>
      <c r="C55" s="76">
        <f aca="true" t="shared" si="4" ref="C55:AD55">SUM(C12+C25+C39+C50+C53)</f>
        <v>15.765</v>
      </c>
      <c r="D55" s="76">
        <f t="shared" si="4"/>
        <v>16.569</v>
      </c>
      <c r="E55" s="76">
        <f t="shared" si="4"/>
        <v>15.253</v>
      </c>
      <c r="F55" s="76">
        <f t="shared" si="4"/>
        <v>15.627</v>
      </c>
      <c r="G55" s="76">
        <f t="shared" si="4"/>
        <v>15.73</v>
      </c>
      <c r="H55" s="76">
        <f t="shared" si="4"/>
        <v>15.49</v>
      </c>
      <c r="I55" s="76">
        <f t="shared" si="4"/>
        <v>15.159</v>
      </c>
      <c r="J55" s="76">
        <f t="shared" si="4"/>
        <v>14.919</v>
      </c>
      <c r="K55" s="76">
        <f t="shared" si="4"/>
        <v>16.134</v>
      </c>
      <c r="L55" s="76">
        <f t="shared" si="4"/>
        <v>15.112</v>
      </c>
      <c r="M55" s="76">
        <f t="shared" si="4"/>
        <v>15.599</v>
      </c>
      <c r="N55" s="76">
        <f t="shared" si="4"/>
        <v>15.236</v>
      </c>
      <c r="O55" s="76">
        <f t="shared" si="4"/>
        <v>15.683</v>
      </c>
      <c r="P55" s="76">
        <f t="shared" si="4"/>
        <v>16.003999999999998</v>
      </c>
      <c r="Q55" s="76">
        <f t="shared" si="4"/>
        <v>15.972000000000001</v>
      </c>
      <c r="R55" s="76">
        <f t="shared" si="4"/>
        <v>16.018</v>
      </c>
      <c r="S55" s="76">
        <f t="shared" si="4"/>
        <v>16.104</v>
      </c>
      <c r="T55" s="76">
        <f t="shared" si="4"/>
        <v>15.746</v>
      </c>
      <c r="U55" s="76">
        <f t="shared" si="4"/>
        <v>16.465</v>
      </c>
      <c r="V55" s="76">
        <f t="shared" si="4"/>
        <v>15.552</v>
      </c>
      <c r="W55" s="76">
        <f t="shared" si="4"/>
        <v>15.754</v>
      </c>
      <c r="X55" s="76">
        <f t="shared" si="4"/>
        <v>15.957</v>
      </c>
      <c r="Y55" s="76">
        <f t="shared" si="4"/>
        <v>15.644</v>
      </c>
      <c r="Z55" s="76">
        <f t="shared" si="4"/>
        <v>15.546</v>
      </c>
      <c r="AA55" s="76">
        <f t="shared" si="4"/>
        <v>15.651</v>
      </c>
      <c r="AB55" s="76">
        <f t="shared" si="4"/>
        <v>15.546</v>
      </c>
      <c r="AC55" s="76">
        <f t="shared" si="4"/>
        <v>15.498</v>
      </c>
      <c r="AD55" s="76">
        <f t="shared" si="4"/>
        <v>15.317</v>
      </c>
      <c r="AE55" s="40"/>
    </row>
    <row r="56" spans="1:31" ht="24" customHeight="1">
      <c r="A56" s="8"/>
      <c r="B56" s="76"/>
      <c r="C56" s="79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40"/>
    </row>
    <row r="57" spans="1:31" ht="24" customHeight="1">
      <c r="A57" s="8" t="s">
        <v>16</v>
      </c>
      <c r="B57" s="97">
        <f aca="true" t="shared" si="5" ref="B57:AD57">-SUM(B21+B23+B36+B37+B46+B48)</f>
        <v>0</v>
      </c>
      <c r="C57" s="97">
        <f t="shared" si="5"/>
        <v>0</v>
      </c>
      <c r="D57" s="97">
        <f t="shared" si="5"/>
        <v>0</v>
      </c>
      <c r="E57" s="97">
        <f t="shared" si="5"/>
        <v>0</v>
      </c>
      <c r="F57" s="97">
        <f t="shared" si="5"/>
        <v>0</v>
      </c>
      <c r="G57" s="97">
        <f t="shared" si="5"/>
        <v>0</v>
      </c>
      <c r="H57" s="97">
        <f t="shared" si="5"/>
        <v>0</v>
      </c>
      <c r="I57" s="97">
        <f t="shared" si="5"/>
        <v>0</v>
      </c>
      <c r="J57" s="97">
        <f t="shared" si="5"/>
        <v>0</v>
      </c>
      <c r="K57" s="97">
        <f t="shared" si="5"/>
        <v>0</v>
      </c>
      <c r="L57" s="97">
        <f t="shared" si="5"/>
        <v>0</v>
      </c>
      <c r="M57" s="97">
        <f t="shared" si="5"/>
        <v>0</v>
      </c>
      <c r="N57" s="97">
        <f t="shared" si="5"/>
        <v>0</v>
      </c>
      <c r="O57" s="97">
        <f t="shared" si="5"/>
        <v>0</v>
      </c>
      <c r="P57" s="97">
        <f t="shared" si="5"/>
        <v>0</v>
      </c>
      <c r="Q57" s="97">
        <f t="shared" si="5"/>
        <v>0</v>
      </c>
      <c r="R57" s="97">
        <f t="shared" si="5"/>
        <v>0</v>
      </c>
      <c r="S57" s="97">
        <f t="shared" si="5"/>
        <v>0</v>
      </c>
      <c r="T57" s="97">
        <f t="shared" si="5"/>
        <v>0</v>
      </c>
      <c r="U57" s="97">
        <f t="shared" si="5"/>
        <v>0</v>
      </c>
      <c r="V57" s="97">
        <f t="shared" si="5"/>
        <v>0</v>
      </c>
      <c r="W57" s="97">
        <f t="shared" si="5"/>
        <v>0</v>
      </c>
      <c r="X57" s="97">
        <f t="shared" si="5"/>
        <v>0</v>
      </c>
      <c r="Y57" s="97">
        <f t="shared" si="5"/>
        <v>0</v>
      </c>
      <c r="Z57" s="97">
        <f t="shared" si="5"/>
        <v>0</v>
      </c>
      <c r="AA57" s="97">
        <f t="shared" si="5"/>
        <v>0</v>
      </c>
      <c r="AB57" s="97">
        <f t="shared" si="5"/>
        <v>0</v>
      </c>
      <c r="AC57" s="97">
        <f t="shared" si="5"/>
        <v>0</v>
      </c>
      <c r="AD57" s="97">
        <f t="shared" si="5"/>
        <v>0</v>
      </c>
      <c r="AE57" s="40"/>
    </row>
    <row r="58" spans="1:31" ht="24" customHeight="1">
      <c r="A58" s="8"/>
      <c r="B58" s="76"/>
      <c r="C58" s="76"/>
      <c r="D58" s="90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105" t="s">
        <v>27</v>
      </c>
    </row>
    <row r="59" spans="1:31" ht="24" customHeight="1" thickBot="1">
      <c r="A59" s="9" t="s">
        <v>20</v>
      </c>
      <c r="B59" s="78">
        <f aca="true" t="shared" si="6" ref="B59:AD59">SUM(B55:B57)</f>
        <v>16.192</v>
      </c>
      <c r="C59" s="78">
        <f t="shared" si="6"/>
        <v>15.765</v>
      </c>
      <c r="D59" s="78">
        <f t="shared" si="6"/>
        <v>16.569</v>
      </c>
      <c r="E59" s="78">
        <f t="shared" si="6"/>
        <v>15.253</v>
      </c>
      <c r="F59" s="78">
        <f t="shared" si="6"/>
        <v>15.627</v>
      </c>
      <c r="G59" s="78">
        <f t="shared" si="6"/>
        <v>15.73</v>
      </c>
      <c r="H59" s="78">
        <f t="shared" si="6"/>
        <v>15.49</v>
      </c>
      <c r="I59" s="78">
        <f t="shared" si="6"/>
        <v>15.159</v>
      </c>
      <c r="J59" s="78">
        <f t="shared" si="6"/>
        <v>14.919</v>
      </c>
      <c r="K59" s="78">
        <f t="shared" si="6"/>
        <v>16.134</v>
      </c>
      <c r="L59" s="78">
        <f t="shared" si="6"/>
        <v>15.112</v>
      </c>
      <c r="M59" s="78">
        <f t="shared" si="6"/>
        <v>15.599</v>
      </c>
      <c r="N59" s="78">
        <f t="shared" si="6"/>
        <v>15.236</v>
      </c>
      <c r="O59" s="78">
        <f t="shared" si="6"/>
        <v>15.683</v>
      </c>
      <c r="P59" s="78">
        <f t="shared" si="6"/>
        <v>16.003999999999998</v>
      </c>
      <c r="Q59" s="78">
        <f t="shared" si="6"/>
        <v>15.972000000000001</v>
      </c>
      <c r="R59" s="78">
        <f t="shared" si="6"/>
        <v>16.018</v>
      </c>
      <c r="S59" s="78">
        <f t="shared" si="6"/>
        <v>16.104</v>
      </c>
      <c r="T59" s="78">
        <f t="shared" si="6"/>
        <v>15.746</v>
      </c>
      <c r="U59" s="78">
        <f t="shared" si="6"/>
        <v>16.465</v>
      </c>
      <c r="V59" s="78">
        <f t="shared" si="6"/>
        <v>15.552</v>
      </c>
      <c r="W59" s="78">
        <f t="shared" si="6"/>
        <v>15.754</v>
      </c>
      <c r="X59" s="78">
        <f t="shared" si="6"/>
        <v>15.957</v>
      </c>
      <c r="Y59" s="78">
        <f t="shared" si="6"/>
        <v>15.644</v>
      </c>
      <c r="Z59" s="78">
        <f t="shared" si="6"/>
        <v>15.546</v>
      </c>
      <c r="AA59" s="78">
        <f t="shared" si="6"/>
        <v>15.651</v>
      </c>
      <c r="AB59" s="78">
        <f t="shared" si="6"/>
        <v>15.546</v>
      </c>
      <c r="AC59" s="78">
        <f t="shared" si="6"/>
        <v>15.498</v>
      </c>
      <c r="AD59" s="78">
        <f t="shared" si="6"/>
        <v>15.317</v>
      </c>
      <c r="AE59" s="41">
        <f>AVERAGE(B59:AC59)</f>
        <v>15.711607142857142</v>
      </c>
    </row>
    <row r="60" spans="1:31" ht="24" customHeight="1">
      <c r="A60" s="9"/>
      <c r="B60" s="22"/>
      <c r="C60" s="25"/>
      <c r="D60" s="25"/>
      <c r="E60" s="25"/>
      <c r="F60" s="25"/>
      <c r="G60" s="25"/>
      <c r="H60" s="18"/>
      <c r="I60" s="12"/>
      <c r="J60" s="12"/>
      <c r="K60" s="12"/>
      <c r="L60" s="12"/>
      <c r="M60" s="12"/>
      <c r="N60" s="12"/>
      <c r="O60" s="12"/>
      <c r="P60" s="12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44"/>
    </row>
    <row r="61" spans="1:31" ht="24" customHeight="1">
      <c r="A61" s="8" t="s">
        <v>31</v>
      </c>
      <c r="B61" s="14"/>
      <c r="C61" s="14"/>
      <c r="D61" s="14"/>
      <c r="E61" s="14"/>
      <c r="F61" s="14"/>
      <c r="G61" s="14"/>
      <c r="H61" s="14"/>
      <c r="I61" s="17"/>
      <c r="J61" s="17"/>
      <c r="K61" s="17"/>
      <c r="L61" s="17"/>
      <c r="M61" s="17"/>
      <c r="N61" s="17"/>
      <c r="O61" s="17"/>
      <c r="P61" s="17"/>
      <c r="Q61" s="18"/>
      <c r="R61" s="18"/>
      <c r="S61" s="14"/>
      <c r="T61" s="14"/>
      <c r="U61" s="14"/>
      <c r="V61" s="14"/>
      <c r="W61" s="14"/>
      <c r="X61" s="14"/>
      <c r="Y61" s="14"/>
      <c r="Z61" s="17"/>
      <c r="AA61" s="17"/>
      <c r="AB61" s="17"/>
      <c r="AC61" s="17"/>
      <c r="AD61" s="17"/>
      <c r="AE61" s="47"/>
    </row>
    <row r="62" spans="2:32" ht="24" customHeight="1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44"/>
      <c r="AF62" s="9"/>
    </row>
    <row r="63" spans="1:31" ht="24" customHeight="1">
      <c r="A63" s="8"/>
      <c r="B63" s="8"/>
      <c r="C63" s="8"/>
      <c r="D63" s="8"/>
      <c r="E63" s="8"/>
      <c r="F63" s="8"/>
      <c r="G63" s="8"/>
      <c r="H63" s="8"/>
      <c r="I63" s="13"/>
      <c r="J63" s="13"/>
      <c r="K63" s="13"/>
      <c r="L63" s="13"/>
      <c r="M63" s="13"/>
      <c r="N63" s="13"/>
      <c r="O63" s="13"/>
      <c r="P63" s="13"/>
      <c r="Q63" s="7"/>
      <c r="R63" s="7"/>
      <c r="S63" s="8"/>
      <c r="T63" s="8"/>
      <c r="U63" s="8"/>
      <c r="V63" s="8"/>
      <c r="W63" s="8"/>
      <c r="X63" s="8"/>
      <c r="Y63" s="8"/>
      <c r="Z63" s="13"/>
      <c r="AA63" s="13"/>
      <c r="AB63" s="13"/>
      <c r="AC63" s="13"/>
      <c r="AD63" s="13"/>
      <c r="AE63" s="46"/>
    </row>
  </sheetData>
  <sheetProtection/>
  <printOptions/>
  <pageMargins left="0.5" right="0.6" top="0.49" bottom="0.5" header="0.5" footer="0.5"/>
  <pageSetup horizontalDpi="300" verticalDpi="300" orientation="landscape" scale="3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63"/>
  <sheetViews>
    <sheetView zoomScale="55" zoomScaleNormal="55"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26" sqref="A26"/>
    </sheetView>
  </sheetViews>
  <sheetFormatPr defaultColWidth="8.6640625" defaultRowHeight="15"/>
  <cols>
    <col min="1" max="1" width="32.3359375" style="0" customWidth="1"/>
    <col min="2" max="32" width="9.6640625" style="0" customWidth="1"/>
    <col min="33" max="33" width="10.6640625" style="37" customWidth="1"/>
  </cols>
  <sheetData>
    <row r="1" spans="1:34" ht="27.75" customHeight="1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103"/>
      <c r="AH1" s="2"/>
    </row>
    <row r="2" spans="1:34" ht="27.75" customHeight="1">
      <c r="A2" s="1">
        <v>42430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103"/>
      <c r="AH2" s="2"/>
    </row>
    <row r="3" spans="1:34" ht="27.75" customHeight="1">
      <c r="A3" s="3" t="s">
        <v>19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4"/>
      <c r="AA3" s="3"/>
      <c r="AB3" s="4"/>
      <c r="AC3" s="4"/>
      <c r="AD3" s="4"/>
      <c r="AE3" s="4"/>
      <c r="AF3" s="4"/>
      <c r="AG3" s="38"/>
      <c r="AH3" s="2"/>
    </row>
    <row r="4" spans="1:36" ht="27.75" customHeight="1">
      <c r="A4" s="6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30"/>
      <c r="AH4" s="30"/>
      <c r="AI4" s="30"/>
      <c r="AJ4" s="30"/>
    </row>
    <row r="5" spans="1:34" ht="27.75" customHeight="1">
      <c r="A5" s="8"/>
      <c r="B5" s="91">
        <v>1</v>
      </c>
      <c r="C5" s="91">
        <v>2</v>
      </c>
      <c r="D5" s="91">
        <v>3</v>
      </c>
      <c r="E5" s="91">
        <v>4</v>
      </c>
      <c r="F5" s="91">
        <v>5</v>
      </c>
      <c r="G5" s="91">
        <v>6</v>
      </c>
      <c r="H5" s="91">
        <v>7</v>
      </c>
      <c r="I5" s="91">
        <v>8</v>
      </c>
      <c r="J5" s="91">
        <v>9</v>
      </c>
      <c r="K5" s="91">
        <v>10</v>
      </c>
      <c r="L5" s="91">
        <v>11</v>
      </c>
      <c r="M5" s="91">
        <v>12</v>
      </c>
      <c r="N5" s="91">
        <v>13</v>
      </c>
      <c r="O5" s="91">
        <v>14</v>
      </c>
      <c r="P5" s="91">
        <v>15</v>
      </c>
      <c r="Q5" s="92">
        <v>16</v>
      </c>
      <c r="R5" s="92">
        <v>17</v>
      </c>
      <c r="S5" s="93">
        <v>18</v>
      </c>
      <c r="T5" s="93">
        <v>19</v>
      </c>
      <c r="U5" s="93">
        <v>20</v>
      </c>
      <c r="V5" s="93">
        <v>21</v>
      </c>
      <c r="W5" s="93">
        <v>22</v>
      </c>
      <c r="X5" s="93">
        <v>23</v>
      </c>
      <c r="Y5" s="93">
        <v>24</v>
      </c>
      <c r="Z5" s="92">
        <v>25</v>
      </c>
      <c r="AA5" s="92">
        <v>26</v>
      </c>
      <c r="AB5" s="92">
        <v>27</v>
      </c>
      <c r="AC5" s="92">
        <v>28</v>
      </c>
      <c r="AD5" s="92">
        <v>29</v>
      </c>
      <c r="AE5" s="92">
        <v>30</v>
      </c>
      <c r="AF5" s="92">
        <v>31</v>
      </c>
      <c r="AG5" s="31"/>
      <c r="AH5" s="2"/>
    </row>
    <row r="6" spans="1:34" ht="27.75" customHeight="1">
      <c r="A6" s="9" t="s">
        <v>0</v>
      </c>
      <c r="B6" s="16"/>
      <c r="C6" s="16"/>
      <c r="D6" s="16"/>
      <c r="E6" s="16"/>
      <c r="F6" s="16"/>
      <c r="G6" s="16"/>
      <c r="H6" s="16"/>
      <c r="I6" s="74"/>
      <c r="J6" s="74"/>
      <c r="K6" s="74"/>
      <c r="L6" s="74"/>
      <c r="M6" s="74"/>
      <c r="N6" s="74"/>
      <c r="O6" s="74"/>
      <c r="P6" s="74"/>
      <c r="Q6" s="22"/>
      <c r="R6" s="22"/>
      <c r="S6" s="25"/>
      <c r="T6" s="25"/>
      <c r="U6" s="25"/>
      <c r="V6" s="25"/>
      <c r="W6" s="25"/>
      <c r="X6" s="25"/>
      <c r="Y6" s="25"/>
      <c r="Z6" s="22"/>
      <c r="AA6" s="22"/>
      <c r="AB6" s="22"/>
      <c r="AC6" s="22"/>
      <c r="AD6" s="22"/>
      <c r="AE6" s="22"/>
      <c r="AF6" s="22"/>
      <c r="AG6" s="32"/>
      <c r="AH6" s="3"/>
    </row>
    <row r="7" spans="1:34" ht="27.75" customHeight="1">
      <c r="A7" s="8"/>
      <c r="B7" s="25"/>
      <c r="C7" s="25"/>
      <c r="D7" s="25"/>
      <c r="E7" s="25"/>
      <c r="F7" s="25"/>
      <c r="G7" s="25"/>
      <c r="H7" s="25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32"/>
      <c r="AH7" s="5"/>
    </row>
    <row r="8" spans="1:34" ht="27.75" customHeight="1">
      <c r="A8" s="8" t="s">
        <v>1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0">
        <v>0</v>
      </c>
      <c r="J8" s="10">
        <v>0</v>
      </c>
      <c r="K8" s="12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33"/>
      <c r="AH8" s="6"/>
    </row>
    <row r="9" spans="1:34" ht="27.75" customHeight="1">
      <c r="A9" s="8"/>
      <c r="B9" s="22"/>
      <c r="C9" s="22"/>
      <c r="D9" s="22"/>
      <c r="E9" s="22"/>
      <c r="F9" s="22"/>
      <c r="G9" s="22"/>
      <c r="H9" s="22"/>
      <c r="I9" s="11"/>
      <c r="J9" s="11"/>
      <c r="K9" s="22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33"/>
      <c r="AH9" s="15"/>
    </row>
    <row r="10" spans="1:34" ht="27.75" customHeight="1">
      <c r="A10" s="8" t="s">
        <v>2</v>
      </c>
      <c r="B10" s="68">
        <v>16.151</v>
      </c>
      <c r="C10" s="68">
        <v>14.121</v>
      </c>
      <c r="D10" s="68">
        <v>15.532</v>
      </c>
      <c r="E10" s="68">
        <v>14.605</v>
      </c>
      <c r="F10" s="68">
        <v>15.305</v>
      </c>
      <c r="G10" s="68">
        <v>14.575</v>
      </c>
      <c r="H10" s="68">
        <v>14.562</v>
      </c>
      <c r="I10" s="124">
        <v>15.394</v>
      </c>
      <c r="J10" s="124">
        <v>14.895</v>
      </c>
      <c r="K10" s="68">
        <v>16.264</v>
      </c>
      <c r="L10" s="124">
        <v>14.272</v>
      </c>
      <c r="M10" s="124">
        <v>14.94</v>
      </c>
      <c r="N10" s="124">
        <v>14.441</v>
      </c>
      <c r="O10" s="124">
        <v>14.305</v>
      </c>
      <c r="P10" s="124">
        <v>14.228</v>
      </c>
      <c r="Q10" s="124">
        <v>14.77</v>
      </c>
      <c r="R10" s="124">
        <v>14.277</v>
      </c>
      <c r="S10" s="124">
        <v>14.632</v>
      </c>
      <c r="T10" s="124">
        <v>14.29</v>
      </c>
      <c r="U10" s="124">
        <v>13.874</v>
      </c>
      <c r="V10" s="124">
        <v>14.843</v>
      </c>
      <c r="W10" s="124">
        <v>14.309</v>
      </c>
      <c r="X10" s="124">
        <v>14.889</v>
      </c>
      <c r="Y10" s="124">
        <v>14.652</v>
      </c>
      <c r="Z10" s="124">
        <v>14.709</v>
      </c>
      <c r="AA10" s="124">
        <v>13.931</v>
      </c>
      <c r="AB10" s="124">
        <v>13.707</v>
      </c>
      <c r="AC10" s="124">
        <v>14.52</v>
      </c>
      <c r="AD10" s="124">
        <v>14.16</v>
      </c>
      <c r="AE10" s="124">
        <v>14.773</v>
      </c>
      <c r="AF10" s="124">
        <v>13.632</v>
      </c>
      <c r="AG10" s="40"/>
      <c r="AH10" s="15"/>
    </row>
    <row r="11" spans="1:34" ht="27.75" customHeight="1">
      <c r="A11" s="8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5" t="s">
        <v>27</v>
      </c>
      <c r="AH11" s="9"/>
    </row>
    <row r="12" spans="1:34" ht="27.75" customHeight="1">
      <c r="A12" s="8"/>
      <c r="B12" s="83">
        <f>SUM(B8:B10)</f>
        <v>16.151</v>
      </c>
      <c r="C12" s="83">
        <f aca="true" t="shared" si="0" ref="C12:AF12">SUM(C8:C10)</f>
        <v>14.121</v>
      </c>
      <c r="D12" s="83">
        <f t="shared" si="0"/>
        <v>15.532</v>
      </c>
      <c r="E12" s="83">
        <f t="shared" si="0"/>
        <v>14.605</v>
      </c>
      <c r="F12" s="83">
        <f t="shared" si="0"/>
        <v>15.305</v>
      </c>
      <c r="G12" s="83">
        <f t="shared" si="0"/>
        <v>14.575</v>
      </c>
      <c r="H12" s="83">
        <f t="shared" si="0"/>
        <v>14.562</v>
      </c>
      <c r="I12" s="83">
        <f t="shared" si="0"/>
        <v>15.394</v>
      </c>
      <c r="J12" s="83">
        <f t="shared" si="0"/>
        <v>14.895</v>
      </c>
      <c r="K12" s="83">
        <f t="shared" si="0"/>
        <v>16.264</v>
      </c>
      <c r="L12" s="83">
        <f t="shared" si="0"/>
        <v>14.272</v>
      </c>
      <c r="M12" s="83">
        <f t="shared" si="0"/>
        <v>14.94</v>
      </c>
      <c r="N12" s="83">
        <f t="shared" si="0"/>
        <v>14.441</v>
      </c>
      <c r="O12" s="83">
        <f t="shared" si="0"/>
        <v>14.305</v>
      </c>
      <c r="P12" s="83">
        <f t="shared" si="0"/>
        <v>14.228</v>
      </c>
      <c r="Q12" s="83">
        <f t="shared" si="0"/>
        <v>14.77</v>
      </c>
      <c r="R12" s="83">
        <f t="shared" si="0"/>
        <v>14.277</v>
      </c>
      <c r="S12" s="83">
        <f t="shared" si="0"/>
        <v>14.632</v>
      </c>
      <c r="T12" s="83">
        <f t="shared" si="0"/>
        <v>14.29</v>
      </c>
      <c r="U12" s="83">
        <f t="shared" si="0"/>
        <v>13.874</v>
      </c>
      <c r="V12" s="83">
        <f t="shared" si="0"/>
        <v>14.843</v>
      </c>
      <c r="W12" s="83">
        <f t="shared" si="0"/>
        <v>14.309</v>
      </c>
      <c r="X12" s="83">
        <f t="shared" si="0"/>
        <v>14.889</v>
      </c>
      <c r="Y12" s="83">
        <f t="shared" si="0"/>
        <v>14.652</v>
      </c>
      <c r="Z12" s="83">
        <f t="shared" si="0"/>
        <v>14.709</v>
      </c>
      <c r="AA12" s="83">
        <f t="shared" si="0"/>
        <v>13.931</v>
      </c>
      <c r="AB12" s="83">
        <f t="shared" si="0"/>
        <v>13.707</v>
      </c>
      <c r="AC12" s="83">
        <f t="shared" si="0"/>
        <v>14.52</v>
      </c>
      <c r="AD12" s="83">
        <f t="shared" si="0"/>
        <v>14.16</v>
      </c>
      <c r="AE12" s="83">
        <f t="shared" si="0"/>
        <v>14.773</v>
      </c>
      <c r="AF12" s="83">
        <f t="shared" si="0"/>
        <v>13.632</v>
      </c>
      <c r="AG12" s="35">
        <f>AVERAGE(B12:AF12)</f>
        <v>14.630903225806454</v>
      </c>
      <c r="AH12" s="15"/>
    </row>
    <row r="13" spans="1:34" ht="27.75" customHeight="1">
      <c r="A13" s="9" t="s">
        <v>3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40"/>
      <c r="AH13" s="15"/>
    </row>
    <row r="14" spans="1:34" ht="27.75" customHeight="1">
      <c r="A14" s="8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9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40"/>
      <c r="AH14" s="15"/>
    </row>
    <row r="15" spans="1:34" ht="27.75" customHeight="1">
      <c r="A15" s="8" t="s">
        <v>18</v>
      </c>
      <c r="B15" s="80"/>
      <c r="C15" s="80"/>
      <c r="D15" s="80"/>
      <c r="E15" s="80"/>
      <c r="F15" s="80"/>
      <c r="G15" s="80"/>
      <c r="H15" s="80"/>
      <c r="I15" s="80"/>
      <c r="J15" s="82"/>
      <c r="K15" s="106"/>
      <c r="L15" s="82"/>
      <c r="M15" s="82"/>
      <c r="N15" s="82"/>
      <c r="O15" s="82"/>
      <c r="P15" s="82"/>
      <c r="Q15" s="82"/>
      <c r="R15" s="82"/>
      <c r="S15" s="106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40"/>
      <c r="AH15" s="15"/>
    </row>
    <row r="16" spans="1:34" ht="27.75" customHeight="1">
      <c r="A16" s="8"/>
      <c r="B16" s="82"/>
      <c r="C16" s="82"/>
      <c r="D16" s="82"/>
      <c r="E16" s="82"/>
      <c r="F16" s="82"/>
      <c r="G16" s="82"/>
      <c r="H16" s="82"/>
      <c r="I16" s="82"/>
      <c r="J16" s="82"/>
      <c r="K16" s="106"/>
      <c r="L16" s="82"/>
      <c r="M16" s="82"/>
      <c r="N16" s="82"/>
      <c r="O16" s="82"/>
      <c r="P16" s="82"/>
      <c r="Q16" s="82"/>
      <c r="R16" s="82"/>
      <c r="S16" s="106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40"/>
      <c r="AH16" s="15"/>
    </row>
    <row r="17" spans="1:34" ht="27.75" customHeight="1">
      <c r="A17" s="7" t="s">
        <v>26</v>
      </c>
      <c r="B17" s="82"/>
      <c r="C17" s="82"/>
      <c r="D17" s="82"/>
      <c r="E17" s="82"/>
      <c r="F17" s="82"/>
      <c r="G17" s="82"/>
      <c r="H17" s="82"/>
      <c r="I17" s="82"/>
      <c r="J17" s="82"/>
      <c r="K17" s="106"/>
      <c r="L17" s="82"/>
      <c r="M17" s="82"/>
      <c r="N17" s="82"/>
      <c r="O17" s="82"/>
      <c r="P17" s="82"/>
      <c r="Q17" s="82"/>
      <c r="R17" s="82"/>
      <c r="S17" s="106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40"/>
      <c r="AH17" s="15"/>
    </row>
    <row r="18" spans="1:34" ht="27.75" customHeight="1">
      <c r="A18" s="8"/>
      <c r="B18" s="82"/>
      <c r="C18" s="82"/>
      <c r="D18" s="82"/>
      <c r="E18" s="82"/>
      <c r="F18" s="82"/>
      <c r="G18" s="82"/>
      <c r="H18" s="82"/>
      <c r="I18" s="82"/>
      <c r="J18" s="82"/>
      <c r="K18" s="106"/>
      <c r="L18" s="82"/>
      <c r="M18" s="82"/>
      <c r="N18" s="82"/>
      <c r="O18" s="82"/>
      <c r="P18" s="82"/>
      <c r="Q18" s="82"/>
      <c r="R18" s="82"/>
      <c r="S18" s="106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40"/>
      <c r="AH18" s="15"/>
    </row>
    <row r="19" spans="1:34" ht="27.75" customHeight="1">
      <c r="A19" s="8" t="s">
        <v>5</v>
      </c>
      <c r="B19" s="82"/>
      <c r="C19" s="82"/>
      <c r="D19" s="82"/>
      <c r="E19" s="82"/>
      <c r="F19" s="82"/>
      <c r="G19" s="82"/>
      <c r="H19" s="82"/>
      <c r="I19" s="82"/>
      <c r="J19" s="82"/>
      <c r="K19" s="106"/>
      <c r="L19" s="82"/>
      <c r="M19" s="82"/>
      <c r="N19" s="82"/>
      <c r="O19" s="82"/>
      <c r="P19" s="82"/>
      <c r="Q19" s="82"/>
      <c r="R19" s="82"/>
      <c r="S19" s="106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40"/>
      <c r="AH19" s="15"/>
    </row>
    <row r="20" spans="1:34" ht="27.75" customHeight="1">
      <c r="A20" s="8"/>
      <c r="B20" s="82"/>
      <c r="C20" s="82"/>
      <c r="D20" s="82"/>
      <c r="E20" s="82"/>
      <c r="F20" s="82"/>
      <c r="G20" s="82"/>
      <c r="H20" s="82"/>
      <c r="I20" s="82"/>
      <c r="J20" s="82"/>
      <c r="K20" s="106"/>
      <c r="L20" s="82"/>
      <c r="M20" s="82"/>
      <c r="N20" s="82"/>
      <c r="O20" s="82"/>
      <c r="P20" s="82"/>
      <c r="Q20" s="82"/>
      <c r="R20" s="82"/>
      <c r="S20" s="106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40"/>
      <c r="AH20" s="15"/>
    </row>
    <row r="21" spans="1:34" ht="27.75" customHeight="1">
      <c r="A21" s="8" t="s">
        <v>6</v>
      </c>
      <c r="B21" s="82"/>
      <c r="C21" s="82"/>
      <c r="D21" s="82"/>
      <c r="E21" s="82"/>
      <c r="F21" s="82"/>
      <c r="G21" s="82"/>
      <c r="H21" s="82"/>
      <c r="I21" s="82"/>
      <c r="J21" s="82"/>
      <c r="K21" s="106"/>
      <c r="L21" s="82"/>
      <c r="M21" s="82"/>
      <c r="N21" s="82"/>
      <c r="O21" s="82"/>
      <c r="P21" s="82"/>
      <c r="Q21" s="82"/>
      <c r="R21" s="82"/>
      <c r="S21" s="106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40"/>
      <c r="AH21" s="15"/>
    </row>
    <row r="22" spans="1:34" ht="27.75" customHeight="1">
      <c r="A22" s="8"/>
      <c r="B22" s="82"/>
      <c r="C22" s="82"/>
      <c r="D22" s="82"/>
      <c r="E22" s="82"/>
      <c r="F22" s="82"/>
      <c r="G22" s="82"/>
      <c r="H22" s="82"/>
      <c r="I22" s="82"/>
      <c r="J22" s="82"/>
      <c r="K22" s="106"/>
      <c r="L22" s="82"/>
      <c r="M22" s="82"/>
      <c r="N22" s="82"/>
      <c r="O22" s="82"/>
      <c r="P22" s="82"/>
      <c r="Q22" s="82"/>
      <c r="R22" s="82"/>
      <c r="S22" s="106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40"/>
      <c r="AH22" s="15"/>
    </row>
    <row r="23" spans="1:34" ht="27.75" customHeight="1">
      <c r="A23" s="8" t="s">
        <v>7</v>
      </c>
      <c r="B23" s="82"/>
      <c r="C23" s="82"/>
      <c r="D23" s="82"/>
      <c r="E23" s="82"/>
      <c r="F23" s="82"/>
      <c r="G23" s="82"/>
      <c r="H23" s="82"/>
      <c r="I23" s="82"/>
      <c r="J23" s="82"/>
      <c r="K23" s="106"/>
      <c r="L23" s="82"/>
      <c r="M23" s="82"/>
      <c r="N23" s="82"/>
      <c r="O23" s="82"/>
      <c r="P23" s="82"/>
      <c r="Q23" s="82"/>
      <c r="R23" s="82"/>
      <c r="S23" s="106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40"/>
      <c r="AH23" s="15"/>
    </row>
    <row r="24" spans="1:34" ht="27.75" customHeight="1">
      <c r="A24" s="8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5" t="s">
        <v>27</v>
      </c>
      <c r="AH24" s="9"/>
    </row>
    <row r="25" spans="1:34" ht="27.75" customHeight="1">
      <c r="A25" s="8"/>
      <c r="B25" s="83">
        <f aca="true" t="shared" si="1" ref="B25:AF25">SUM(B15:B24)</f>
        <v>0</v>
      </c>
      <c r="C25" s="83">
        <f t="shared" si="1"/>
        <v>0</v>
      </c>
      <c r="D25" s="83">
        <f t="shared" si="1"/>
        <v>0</v>
      </c>
      <c r="E25" s="83">
        <f t="shared" si="1"/>
        <v>0</v>
      </c>
      <c r="F25" s="83">
        <f t="shared" si="1"/>
        <v>0</v>
      </c>
      <c r="G25" s="83">
        <f t="shared" si="1"/>
        <v>0</v>
      </c>
      <c r="H25" s="83">
        <f t="shared" si="1"/>
        <v>0</v>
      </c>
      <c r="I25" s="83">
        <f t="shared" si="1"/>
        <v>0</v>
      </c>
      <c r="J25" s="83">
        <f t="shared" si="1"/>
        <v>0</v>
      </c>
      <c r="K25" s="83">
        <f t="shared" si="1"/>
        <v>0</v>
      </c>
      <c r="L25" s="83">
        <f t="shared" si="1"/>
        <v>0</v>
      </c>
      <c r="M25" s="83">
        <f t="shared" si="1"/>
        <v>0</v>
      </c>
      <c r="N25" s="83">
        <f t="shared" si="1"/>
        <v>0</v>
      </c>
      <c r="O25" s="83">
        <f t="shared" si="1"/>
        <v>0</v>
      </c>
      <c r="P25" s="83">
        <f t="shared" si="1"/>
        <v>0</v>
      </c>
      <c r="Q25" s="83">
        <f t="shared" si="1"/>
        <v>0</v>
      </c>
      <c r="R25" s="83">
        <f t="shared" si="1"/>
        <v>0</v>
      </c>
      <c r="S25" s="83">
        <f t="shared" si="1"/>
        <v>0</v>
      </c>
      <c r="T25" s="83">
        <f t="shared" si="1"/>
        <v>0</v>
      </c>
      <c r="U25" s="83">
        <f t="shared" si="1"/>
        <v>0</v>
      </c>
      <c r="V25" s="83">
        <f t="shared" si="1"/>
        <v>0</v>
      </c>
      <c r="W25" s="83">
        <f t="shared" si="1"/>
        <v>0</v>
      </c>
      <c r="X25" s="83">
        <f t="shared" si="1"/>
        <v>0</v>
      </c>
      <c r="Y25" s="83">
        <f t="shared" si="1"/>
        <v>0</v>
      </c>
      <c r="Z25" s="83">
        <f t="shared" si="1"/>
        <v>0</v>
      </c>
      <c r="AA25" s="83">
        <f t="shared" si="1"/>
        <v>0</v>
      </c>
      <c r="AB25" s="83">
        <f t="shared" si="1"/>
        <v>0</v>
      </c>
      <c r="AC25" s="83">
        <f t="shared" si="1"/>
        <v>0</v>
      </c>
      <c r="AD25" s="83">
        <f t="shared" si="1"/>
        <v>0</v>
      </c>
      <c r="AE25" s="83">
        <f t="shared" si="1"/>
        <v>0</v>
      </c>
      <c r="AF25" s="83">
        <f t="shared" si="1"/>
        <v>0</v>
      </c>
      <c r="AG25" s="35">
        <f>AVERAGE(B25:AF25)</f>
        <v>0</v>
      </c>
      <c r="AH25" s="15"/>
    </row>
    <row r="26" spans="1:34" ht="27.75" customHeight="1">
      <c r="A26" s="16" t="s">
        <v>32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40"/>
      <c r="AH26" s="15"/>
    </row>
    <row r="27" spans="1:34" ht="27.75" customHeight="1">
      <c r="A27" s="8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40"/>
      <c r="AH27" s="15"/>
    </row>
    <row r="28" spans="1:34" ht="27.75" customHeight="1">
      <c r="A28" s="14" t="s">
        <v>8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40"/>
      <c r="AH28" s="15"/>
    </row>
    <row r="29" spans="1:34" ht="27.75" customHeight="1">
      <c r="A29" s="14" t="s">
        <v>9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40"/>
      <c r="AH29" s="15"/>
    </row>
    <row r="30" spans="1:34" ht="27.75" customHeight="1">
      <c r="A30" s="14" t="s">
        <v>23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40"/>
      <c r="AH30" s="15"/>
    </row>
    <row r="31" spans="1:34" ht="27.75" customHeight="1">
      <c r="A31" s="14" t="s">
        <v>22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40"/>
      <c r="AH31" s="15"/>
    </row>
    <row r="32" spans="1:34" ht="27.75" customHeight="1">
      <c r="A32" s="14" t="s">
        <v>24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40"/>
      <c r="AH32" s="15"/>
    </row>
    <row r="33" spans="1:34" ht="27.75" customHeight="1">
      <c r="A33" s="14" t="s">
        <v>25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40"/>
      <c r="AH33" s="15"/>
    </row>
    <row r="34" spans="1:34" ht="27.75" customHeight="1">
      <c r="A34" s="14" t="s">
        <v>17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40"/>
      <c r="AH34" s="9"/>
    </row>
    <row r="35" spans="1:34" ht="27.75" customHeight="1">
      <c r="A35" s="14" t="s">
        <v>5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40"/>
      <c r="AH35" s="15"/>
    </row>
    <row r="36" spans="1:34" ht="27.75" customHeight="1">
      <c r="A36" s="14" t="s">
        <v>10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40"/>
      <c r="AH36" s="15"/>
    </row>
    <row r="37" spans="1:34" ht="27.75" customHeight="1">
      <c r="A37" s="14" t="s">
        <v>7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40"/>
      <c r="AH37" s="15"/>
    </row>
    <row r="38" spans="1:34" ht="27.75" customHeight="1">
      <c r="A38" s="8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5" t="s">
        <v>27</v>
      </c>
      <c r="AH38" s="15"/>
    </row>
    <row r="39" spans="1:34" ht="27.75" customHeight="1">
      <c r="A39" s="8"/>
      <c r="B39" s="83">
        <f aca="true" t="shared" si="2" ref="B39:AF39">SUM(B28+B34+B35+B36+B37)</f>
        <v>0</v>
      </c>
      <c r="C39" s="83">
        <f t="shared" si="2"/>
        <v>0</v>
      </c>
      <c r="D39" s="83">
        <f t="shared" si="2"/>
        <v>0</v>
      </c>
      <c r="E39" s="83">
        <f t="shared" si="2"/>
        <v>0</v>
      </c>
      <c r="F39" s="83">
        <f t="shared" si="2"/>
        <v>0</v>
      </c>
      <c r="G39" s="83">
        <f t="shared" si="2"/>
        <v>0</v>
      </c>
      <c r="H39" s="83">
        <f t="shared" si="2"/>
        <v>0</v>
      </c>
      <c r="I39" s="83">
        <f t="shared" si="2"/>
        <v>0</v>
      </c>
      <c r="J39" s="83">
        <f t="shared" si="2"/>
        <v>0</v>
      </c>
      <c r="K39" s="83">
        <f t="shared" si="2"/>
        <v>0</v>
      </c>
      <c r="L39" s="83">
        <f t="shared" si="2"/>
        <v>0</v>
      </c>
      <c r="M39" s="83">
        <f t="shared" si="2"/>
        <v>0</v>
      </c>
      <c r="N39" s="83">
        <f t="shared" si="2"/>
        <v>0</v>
      </c>
      <c r="O39" s="83">
        <f t="shared" si="2"/>
        <v>0</v>
      </c>
      <c r="P39" s="83">
        <f t="shared" si="2"/>
        <v>0</v>
      </c>
      <c r="Q39" s="83">
        <f t="shared" si="2"/>
        <v>0</v>
      </c>
      <c r="R39" s="83">
        <f t="shared" si="2"/>
        <v>0</v>
      </c>
      <c r="S39" s="83">
        <f t="shared" si="2"/>
        <v>0</v>
      </c>
      <c r="T39" s="83">
        <f t="shared" si="2"/>
        <v>0</v>
      </c>
      <c r="U39" s="83">
        <f t="shared" si="2"/>
        <v>0</v>
      </c>
      <c r="V39" s="83">
        <f t="shared" si="2"/>
        <v>0</v>
      </c>
      <c r="W39" s="83">
        <f t="shared" si="2"/>
        <v>0</v>
      </c>
      <c r="X39" s="83">
        <f t="shared" si="2"/>
        <v>0</v>
      </c>
      <c r="Y39" s="83">
        <f t="shared" si="2"/>
        <v>0</v>
      </c>
      <c r="Z39" s="83">
        <f t="shared" si="2"/>
        <v>0</v>
      </c>
      <c r="AA39" s="83">
        <f t="shared" si="2"/>
        <v>0</v>
      </c>
      <c r="AB39" s="83">
        <f t="shared" si="2"/>
        <v>0</v>
      </c>
      <c r="AC39" s="83">
        <f t="shared" si="2"/>
        <v>0</v>
      </c>
      <c r="AD39" s="83">
        <f t="shared" si="2"/>
        <v>0</v>
      </c>
      <c r="AE39" s="83">
        <f t="shared" si="2"/>
        <v>0</v>
      </c>
      <c r="AF39" s="83">
        <f t="shared" si="2"/>
        <v>0</v>
      </c>
      <c r="AG39" s="35">
        <f>AVERAGE(B39:AF39)</f>
        <v>0</v>
      </c>
      <c r="AH39" s="15"/>
    </row>
    <row r="40" spans="1:34" ht="27.75" customHeight="1">
      <c r="A40" s="9" t="s">
        <v>11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40"/>
      <c r="AH40" s="15"/>
    </row>
    <row r="41" spans="1:34" ht="27.75" customHeight="1">
      <c r="A41" s="9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40"/>
      <c r="AH41" s="15"/>
    </row>
    <row r="42" spans="1:34" ht="27.75" customHeight="1">
      <c r="A42" s="8" t="s">
        <v>12</v>
      </c>
      <c r="B42" s="11"/>
      <c r="C42" s="11"/>
      <c r="D42" s="11"/>
      <c r="E42" s="11">
        <v>1963000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22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40"/>
      <c r="AH42" s="15"/>
    </row>
    <row r="43" spans="1:34" ht="27.75" customHeight="1">
      <c r="A43" s="8" t="s">
        <v>29</v>
      </c>
      <c r="B43" s="149">
        <v>1320000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40">
        <f>SUM(B43:AF43)</f>
        <v>1320000</v>
      </c>
      <c r="AH43" s="15"/>
    </row>
    <row r="44" spans="1:34" ht="27.75" customHeight="1">
      <c r="A44" s="8" t="s">
        <v>4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40"/>
      <c r="AH44" s="15"/>
    </row>
    <row r="45" spans="1:34" ht="27.75" customHeight="1">
      <c r="A45" s="8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40"/>
      <c r="AH45" s="15"/>
    </row>
    <row r="46" spans="1:34" ht="27.75" customHeight="1">
      <c r="A46" s="8" t="s">
        <v>13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40"/>
      <c r="AH46" s="15"/>
    </row>
    <row r="47" spans="1:34" ht="27.75" customHeight="1">
      <c r="A47" s="8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40"/>
      <c r="AH47" s="15"/>
    </row>
    <row r="48" spans="1:34" ht="27.75" customHeight="1">
      <c r="A48" s="8" t="s">
        <v>10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40"/>
      <c r="AH48" s="15"/>
    </row>
    <row r="49" spans="1:34" ht="27.75" customHeight="1">
      <c r="A49" s="8"/>
      <c r="B49" s="107"/>
      <c r="C49" s="107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5" t="s">
        <v>27</v>
      </c>
      <c r="AH49" s="15"/>
    </row>
    <row r="50" spans="1:34" ht="27.75" customHeight="1">
      <c r="A50" s="8"/>
      <c r="B50" s="83">
        <f aca="true" t="shared" si="3" ref="B50:AD50">SUM(B42:B48)</f>
        <v>1320000</v>
      </c>
      <c r="C50" s="83">
        <f t="shared" si="3"/>
        <v>0</v>
      </c>
      <c r="D50" s="83">
        <f t="shared" si="3"/>
        <v>0</v>
      </c>
      <c r="E50" s="83">
        <f t="shared" si="3"/>
        <v>1963000</v>
      </c>
      <c r="F50" s="83">
        <f t="shared" si="3"/>
        <v>0</v>
      </c>
      <c r="G50" s="83">
        <f t="shared" si="3"/>
        <v>0</v>
      </c>
      <c r="H50" s="83">
        <f t="shared" si="3"/>
        <v>0</v>
      </c>
      <c r="I50" s="83">
        <v>4.6</v>
      </c>
      <c r="J50" s="83">
        <f t="shared" si="3"/>
        <v>0</v>
      </c>
      <c r="K50" s="83">
        <f t="shared" si="3"/>
        <v>0</v>
      </c>
      <c r="L50" s="83">
        <f t="shared" si="3"/>
        <v>0</v>
      </c>
      <c r="M50" s="83">
        <f t="shared" si="3"/>
        <v>0</v>
      </c>
      <c r="N50" s="83">
        <f t="shared" si="3"/>
        <v>0</v>
      </c>
      <c r="O50" s="83">
        <f t="shared" si="3"/>
        <v>0</v>
      </c>
      <c r="P50" s="83">
        <f t="shared" si="3"/>
        <v>0</v>
      </c>
      <c r="Q50" s="83">
        <f t="shared" si="3"/>
        <v>0</v>
      </c>
      <c r="R50" s="83">
        <f t="shared" si="3"/>
        <v>0</v>
      </c>
      <c r="S50" s="83">
        <f t="shared" si="3"/>
        <v>0</v>
      </c>
      <c r="T50" s="83">
        <f t="shared" si="3"/>
        <v>0</v>
      </c>
      <c r="U50" s="83">
        <f t="shared" si="3"/>
        <v>0</v>
      </c>
      <c r="V50" s="83">
        <f t="shared" si="3"/>
        <v>0</v>
      </c>
      <c r="W50" s="83">
        <f t="shared" si="3"/>
        <v>0</v>
      </c>
      <c r="X50" s="83">
        <f t="shared" si="3"/>
        <v>0</v>
      </c>
      <c r="Y50" s="83">
        <f t="shared" si="3"/>
        <v>0</v>
      </c>
      <c r="Z50" s="83">
        <f t="shared" si="3"/>
        <v>0</v>
      </c>
      <c r="AA50" s="83">
        <f t="shared" si="3"/>
        <v>0</v>
      </c>
      <c r="AB50" s="83">
        <f t="shared" si="3"/>
        <v>0</v>
      </c>
      <c r="AC50" s="83">
        <f t="shared" si="3"/>
        <v>0</v>
      </c>
      <c r="AD50" s="83">
        <f t="shared" si="3"/>
        <v>0</v>
      </c>
      <c r="AE50" s="83">
        <f>SUM(AE42:AE48)</f>
        <v>0</v>
      </c>
      <c r="AF50" s="83">
        <f>SUM(AF42:AF48)</f>
        <v>0</v>
      </c>
      <c r="AG50" s="35">
        <f>AVERAGE(B50:AF50)</f>
        <v>105903.37419354838</v>
      </c>
      <c r="AH50" s="9"/>
    </row>
    <row r="51" spans="1:34" ht="27.75" customHeight="1">
      <c r="A51" s="9" t="s">
        <v>14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40"/>
      <c r="AH51" s="9"/>
    </row>
    <row r="52" spans="1:34" ht="27.75" customHeight="1">
      <c r="A52" s="8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40" t="s">
        <v>27</v>
      </c>
      <c r="AH52" s="15"/>
    </row>
    <row r="53" spans="1:34" ht="27.75" customHeight="1">
      <c r="A53" s="8" t="s">
        <v>4</v>
      </c>
      <c r="B53" s="83">
        <v>0.4</v>
      </c>
      <c r="C53" s="83">
        <v>0.3</v>
      </c>
      <c r="D53" s="83">
        <v>0.4</v>
      </c>
      <c r="E53" s="83">
        <v>0.5</v>
      </c>
      <c r="F53" s="83">
        <v>0.4</v>
      </c>
      <c r="G53" s="83">
        <v>0.6</v>
      </c>
      <c r="H53" s="83">
        <v>0.4</v>
      </c>
      <c r="I53" s="83">
        <v>0.4</v>
      </c>
      <c r="J53" s="83">
        <v>0.3</v>
      </c>
      <c r="K53" s="83">
        <v>0.4</v>
      </c>
      <c r="L53" s="83">
        <v>0.5</v>
      </c>
      <c r="M53" s="83">
        <v>0.5</v>
      </c>
      <c r="N53" s="83">
        <v>0.5</v>
      </c>
      <c r="O53" s="83">
        <v>0.5</v>
      </c>
      <c r="P53" s="83">
        <v>0.4</v>
      </c>
      <c r="Q53" s="83">
        <v>0.4</v>
      </c>
      <c r="R53" s="83">
        <v>0.4</v>
      </c>
      <c r="S53" s="83">
        <v>0.5</v>
      </c>
      <c r="T53" s="83">
        <v>0.5</v>
      </c>
      <c r="U53" s="83">
        <v>0.5</v>
      </c>
      <c r="V53" s="83">
        <v>0.5</v>
      </c>
      <c r="W53" s="83">
        <v>0.4</v>
      </c>
      <c r="X53" s="83">
        <v>0.4</v>
      </c>
      <c r="Y53" s="83">
        <v>0.4</v>
      </c>
      <c r="Z53" s="83">
        <v>0.5</v>
      </c>
      <c r="AA53" s="83">
        <v>0.6</v>
      </c>
      <c r="AB53" s="83">
        <v>0.5</v>
      </c>
      <c r="AC53" s="83">
        <v>0.5</v>
      </c>
      <c r="AD53" s="83">
        <v>0.4</v>
      </c>
      <c r="AE53" s="83">
        <v>0.3</v>
      </c>
      <c r="AF53" s="83">
        <v>0.4</v>
      </c>
      <c r="AG53" s="35">
        <f>AVERAGE(B53:AF53)</f>
        <v>0.4419354838709678</v>
      </c>
      <c r="AH53" s="15"/>
    </row>
    <row r="54" spans="1:34" ht="27.75" customHeight="1">
      <c r="A54" s="8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40"/>
      <c r="AH54" s="15"/>
    </row>
    <row r="55" spans="1:34" ht="27.75" customHeight="1">
      <c r="A55" s="8" t="s">
        <v>15</v>
      </c>
      <c r="B55" s="76">
        <f aca="true" t="shared" si="4" ref="B55:AD55">SUM(B12+B25+B39+B50+B53)</f>
        <v>1320016.551</v>
      </c>
      <c r="C55" s="76">
        <f t="shared" si="4"/>
        <v>14.421000000000001</v>
      </c>
      <c r="D55" s="76">
        <f t="shared" si="4"/>
        <v>15.932</v>
      </c>
      <c r="E55" s="76">
        <f t="shared" si="4"/>
        <v>1963015.105</v>
      </c>
      <c r="F55" s="76">
        <f t="shared" si="4"/>
        <v>15.705</v>
      </c>
      <c r="G55" s="76">
        <f t="shared" si="4"/>
        <v>15.174999999999999</v>
      </c>
      <c r="H55" s="76">
        <f t="shared" si="4"/>
        <v>14.962</v>
      </c>
      <c r="I55" s="76">
        <f t="shared" si="4"/>
        <v>20.394</v>
      </c>
      <c r="J55" s="76">
        <f t="shared" si="4"/>
        <v>15.195</v>
      </c>
      <c r="K55" s="76">
        <f t="shared" si="4"/>
        <v>16.663999999999998</v>
      </c>
      <c r="L55" s="76">
        <f t="shared" si="4"/>
        <v>14.772</v>
      </c>
      <c r="M55" s="76">
        <f t="shared" si="4"/>
        <v>15.44</v>
      </c>
      <c r="N55" s="76">
        <f t="shared" si="4"/>
        <v>14.941</v>
      </c>
      <c r="O55" s="76">
        <f t="shared" si="4"/>
        <v>14.805</v>
      </c>
      <c r="P55" s="76">
        <f t="shared" si="4"/>
        <v>14.628</v>
      </c>
      <c r="Q55" s="76">
        <f t="shared" si="4"/>
        <v>15.17</v>
      </c>
      <c r="R55" s="76">
        <f t="shared" si="4"/>
        <v>14.677</v>
      </c>
      <c r="S55" s="76">
        <f t="shared" si="4"/>
        <v>15.132</v>
      </c>
      <c r="T55" s="76">
        <f t="shared" si="4"/>
        <v>14.79</v>
      </c>
      <c r="U55" s="76">
        <f t="shared" si="4"/>
        <v>14.374</v>
      </c>
      <c r="V55" s="76">
        <f t="shared" si="4"/>
        <v>15.343</v>
      </c>
      <c r="W55" s="76">
        <f t="shared" si="4"/>
        <v>14.709</v>
      </c>
      <c r="X55" s="76">
        <f t="shared" si="4"/>
        <v>15.289</v>
      </c>
      <c r="Y55" s="76">
        <f t="shared" si="4"/>
        <v>15.052</v>
      </c>
      <c r="Z55" s="76">
        <f t="shared" si="4"/>
        <v>15.209</v>
      </c>
      <c r="AA55" s="76">
        <f t="shared" si="4"/>
        <v>14.530999999999999</v>
      </c>
      <c r="AB55" s="76">
        <f t="shared" si="4"/>
        <v>14.207</v>
      </c>
      <c r="AC55" s="76">
        <f t="shared" si="4"/>
        <v>15.02</v>
      </c>
      <c r="AD55" s="76">
        <f t="shared" si="4"/>
        <v>14.56</v>
      </c>
      <c r="AE55" s="76">
        <f>SUM(AE12+AE25+AE39+AE50+AE53)</f>
        <v>15.073</v>
      </c>
      <c r="AF55" s="76">
        <f>SUM(AF12+AF25+AF39+AF50+AF53)</f>
        <v>14.032</v>
      </c>
      <c r="AG55" s="40"/>
      <c r="AH55" s="15"/>
    </row>
    <row r="56" spans="1:34" ht="27.75" customHeight="1">
      <c r="A56" s="8"/>
      <c r="B56" s="76"/>
      <c r="C56" s="79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40"/>
      <c r="AH56" s="15"/>
    </row>
    <row r="57" spans="1:34" ht="27.75" customHeight="1">
      <c r="A57" s="8" t="s">
        <v>16</v>
      </c>
      <c r="B57" s="97">
        <f aca="true" t="shared" si="5" ref="B57:AF57">-SUM(B21+B23+B36+B37+B46+B48)</f>
        <v>0</v>
      </c>
      <c r="C57" s="97">
        <f t="shared" si="5"/>
        <v>0</v>
      </c>
      <c r="D57" s="97">
        <f t="shared" si="5"/>
        <v>0</v>
      </c>
      <c r="E57" s="97">
        <f t="shared" si="5"/>
        <v>0</v>
      </c>
      <c r="F57" s="97">
        <f t="shared" si="5"/>
        <v>0</v>
      </c>
      <c r="G57" s="97">
        <f t="shared" si="5"/>
        <v>0</v>
      </c>
      <c r="H57" s="97">
        <f t="shared" si="5"/>
        <v>0</v>
      </c>
      <c r="I57" s="97">
        <f t="shared" si="5"/>
        <v>0</v>
      </c>
      <c r="J57" s="97">
        <f t="shared" si="5"/>
        <v>0</v>
      </c>
      <c r="K57" s="97">
        <f t="shared" si="5"/>
        <v>0</v>
      </c>
      <c r="L57" s="97">
        <f>-SUM(L21+L23+L36+L37+L46+L48)</f>
        <v>0</v>
      </c>
      <c r="M57" s="97">
        <f t="shared" si="5"/>
        <v>0</v>
      </c>
      <c r="N57" s="97">
        <f t="shared" si="5"/>
        <v>0</v>
      </c>
      <c r="O57" s="97">
        <f t="shared" si="5"/>
        <v>0</v>
      </c>
      <c r="P57" s="97">
        <f t="shared" si="5"/>
        <v>0</v>
      </c>
      <c r="Q57" s="97">
        <f t="shared" si="5"/>
        <v>0</v>
      </c>
      <c r="R57" s="97">
        <f t="shared" si="5"/>
        <v>0</v>
      </c>
      <c r="S57" s="97">
        <f t="shared" si="5"/>
        <v>0</v>
      </c>
      <c r="T57" s="97">
        <f t="shared" si="5"/>
        <v>0</v>
      </c>
      <c r="U57" s="97">
        <f t="shared" si="5"/>
        <v>0</v>
      </c>
      <c r="V57" s="97">
        <f t="shared" si="5"/>
        <v>0</v>
      </c>
      <c r="W57" s="97">
        <f t="shared" si="5"/>
        <v>0</v>
      </c>
      <c r="X57" s="97">
        <f t="shared" si="5"/>
        <v>0</v>
      </c>
      <c r="Y57" s="97">
        <f t="shared" si="5"/>
        <v>0</v>
      </c>
      <c r="Z57" s="97">
        <f t="shared" si="5"/>
        <v>0</v>
      </c>
      <c r="AA57" s="97">
        <f t="shared" si="5"/>
        <v>0</v>
      </c>
      <c r="AB57" s="97">
        <f t="shared" si="5"/>
        <v>0</v>
      </c>
      <c r="AC57" s="97">
        <f t="shared" si="5"/>
        <v>0</v>
      </c>
      <c r="AD57" s="97">
        <f t="shared" si="5"/>
        <v>0</v>
      </c>
      <c r="AE57" s="97">
        <f t="shared" si="5"/>
        <v>0</v>
      </c>
      <c r="AF57" s="97">
        <f t="shared" si="5"/>
        <v>0</v>
      </c>
      <c r="AG57" s="40"/>
      <c r="AH57" s="15"/>
    </row>
    <row r="58" spans="1:34" ht="27.75" customHeight="1">
      <c r="A58" s="8"/>
      <c r="B58" s="76"/>
      <c r="C58" s="76"/>
      <c r="D58" s="90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105" t="s">
        <v>27</v>
      </c>
      <c r="AH58" s="15"/>
    </row>
    <row r="59" spans="1:34" ht="27.75" customHeight="1" thickBot="1">
      <c r="A59" s="9" t="s">
        <v>20</v>
      </c>
      <c r="B59" s="78">
        <f aca="true" t="shared" si="6" ref="B59:AF59">SUM(B55:B57)</f>
        <v>1320016.551</v>
      </c>
      <c r="C59" s="78">
        <f t="shared" si="6"/>
        <v>14.421000000000001</v>
      </c>
      <c r="D59" s="78">
        <f t="shared" si="6"/>
        <v>15.932</v>
      </c>
      <c r="E59" s="78">
        <f t="shared" si="6"/>
        <v>1963015.105</v>
      </c>
      <c r="F59" s="78">
        <f t="shared" si="6"/>
        <v>15.705</v>
      </c>
      <c r="G59" s="78">
        <f t="shared" si="6"/>
        <v>15.174999999999999</v>
      </c>
      <c r="H59" s="78">
        <f t="shared" si="6"/>
        <v>14.962</v>
      </c>
      <c r="I59" s="78">
        <f t="shared" si="6"/>
        <v>20.394</v>
      </c>
      <c r="J59" s="78">
        <f t="shared" si="6"/>
        <v>15.195</v>
      </c>
      <c r="K59" s="78">
        <f t="shared" si="6"/>
        <v>16.663999999999998</v>
      </c>
      <c r="L59" s="78">
        <f t="shared" si="6"/>
        <v>14.772</v>
      </c>
      <c r="M59" s="78">
        <f t="shared" si="6"/>
        <v>15.44</v>
      </c>
      <c r="N59" s="78">
        <f t="shared" si="6"/>
        <v>14.941</v>
      </c>
      <c r="O59" s="78">
        <f t="shared" si="6"/>
        <v>14.805</v>
      </c>
      <c r="P59" s="78">
        <f t="shared" si="6"/>
        <v>14.628</v>
      </c>
      <c r="Q59" s="78">
        <f t="shared" si="6"/>
        <v>15.17</v>
      </c>
      <c r="R59" s="78">
        <f t="shared" si="6"/>
        <v>14.677</v>
      </c>
      <c r="S59" s="78">
        <f t="shared" si="6"/>
        <v>15.132</v>
      </c>
      <c r="T59" s="78">
        <f t="shared" si="6"/>
        <v>14.79</v>
      </c>
      <c r="U59" s="78">
        <f t="shared" si="6"/>
        <v>14.374</v>
      </c>
      <c r="V59" s="78">
        <f t="shared" si="6"/>
        <v>15.343</v>
      </c>
      <c r="W59" s="78">
        <f t="shared" si="6"/>
        <v>14.709</v>
      </c>
      <c r="X59" s="78">
        <f t="shared" si="6"/>
        <v>15.289</v>
      </c>
      <c r="Y59" s="78">
        <f t="shared" si="6"/>
        <v>15.052</v>
      </c>
      <c r="Z59" s="78">
        <f t="shared" si="6"/>
        <v>15.209</v>
      </c>
      <c r="AA59" s="78">
        <f t="shared" si="6"/>
        <v>14.530999999999999</v>
      </c>
      <c r="AB59" s="78">
        <f t="shared" si="6"/>
        <v>14.207</v>
      </c>
      <c r="AC59" s="78">
        <f t="shared" si="6"/>
        <v>15.02</v>
      </c>
      <c r="AD59" s="78">
        <f t="shared" si="6"/>
        <v>14.56</v>
      </c>
      <c r="AE59" s="78">
        <f t="shared" si="6"/>
        <v>15.073</v>
      </c>
      <c r="AF59" s="78">
        <f t="shared" si="6"/>
        <v>14.032</v>
      </c>
      <c r="AG59" s="41">
        <f>AVERAGE(B59:AF59)</f>
        <v>105918.44703225803</v>
      </c>
      <c r="AH59" s="15"/>
    </row>
    <row r="60" spans="1:34" ht="27.75" customHeight="1">
      <c r="A60" s="9"/>
      <c r="B60" s="22"/>
      <c r="C60" s="25"/>
      <c r="D60" s="25"/>
      <c r="E60" s="25"/>
      <c r="F60" s="25"/>
      <c r="G60" s="25"/>
      <c r="H60" s="18"/>
      <c r="I60" s="12"/>
      <c r="J60" s="12"/>
      <c r="K60" s="12"/>
      <c r="L60" s="12"/>
      <c r="M60" s="12"/>
      <c r="N60" s="12"/>
      <c r="O60" s="12"/>
      <c r="P60" s="12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44"/>
      <c r="AH60" s="15"/>
    </row>
    <row r="61" spans="1:33" ht="27.75" customHeight="1">
      <c r="A61" s="8" t="s">
        <v>31</v>
      </c>
      <c r="B61" s="14"/>
      <c r="C61" s="14"/>
      <c r="D61" s="14"/>
      <c r="E61" s="14"/>
      <c r="F61" s="14"/>
      <c r="G61" s="14"/>
      <c r="H61" s="14"/>
      <c r="I61" s="17"/>
      <c r="J61" s="17"/>
      <c r="K61" s="17"/>
      <c r="L61" s="17"/>
      <c r="M61" s="17"/>
      <c r="N61" s="17"/>
      <c r="O61" s="17"/>
      <c r="P61" s="17"/>
      <c r="Q61" s="18"/>
      <c r="R61" s="18"/>
      <c r="S61" s="14"/>
      <c r="T61" s="14"/>
      <c r="U61" s="14"/>
      <c r="V61" s="14"/>
      <c r="W61" s="14"/>
      <c r="X61" s="14"/>
      <c r="Y61" s="14"/>
      <c r="Z61" s="17"/>
      <c r="AA61" s="17"/>
      <c r="AB61" s="17"/>
      <c r="AC61" s="17"/>
      <c r="AD61" s="17"/>
      <c r="AE61" s="17"/>
      <c r="AF61" s="17"/>
      <c r="AG61" s="47"/>
    </row>
    <row r="62" spans="1:34" ht="22.5">
      <c r="A62" s="15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44"/>
      <c r="AH62" s="9"/>
    </row>
    <row r="63" spans="1:34" ht="22.5">
      <c r="A63" s="8"/>
      <c r="B63" s="8"/>
      <c r="C63" s="8"/>
      <c r="D63" s="8"/>
      <c r="E63" s="8"/>
      <c r="F63" s="8"/>
      <c r="G63" s="8"/>
      <c r="H63" s="8"/>
      <c r="I63" s="13"/>
      <c r="J63" s="13"/>
      <c r="K63" s="13"/>
      <c r="L63" s="13"/>
      <c r="M63" s="13"/>
      <c r="N63" s="13"/>
      <c r="O63" s="13"/>
      <c r="P63" s="13"/>
      <c r="Q63" s="7"/>
      <c r="R63" s="7"/>
      <c r="S63" s="8"/>
      <c r="T63" s="8"/>
      <c r="U63" s="8"/>
      <c r="V63" s="8"/>
      <c r="W63" s="8"/>
      <c r="X63" s="8"/>
      <c r="Y63" s="8"/>
      <c r="Z63" s="13"/>
      <c r="AA63" s="13"/>
      <c r="AB63" s="13"/>
      <c r="AC63" s="13"/>
      <c r="AD63" s="13"/>
      <c r="AE63" s="13"/>
      <c r="AF63" s="13"/>
      <c r="AG63" s="46"/>
      <c r="AH63" s="15"/>
    </row>
  </sheetData>
  <sheetProtection/>
  <printOptions/>
  <pageMargins left="0.5" right="0.6" top="0.49" bottom="0.5" header="0.5" footer="0.5"/>
  <pageSetup horizontalDpi="300" verticalDpi="300" orientation="landscape" scale="3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43"/>
  <sheetViews>
    <sheetView zoomScale="55" zoomScaleNormal="55" zoomScalePageLayoutView="0" workbookViewId="0" topLeftCell="A1">
      <pane xSplit="1" ySplit="5" topLeftCell="B1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7" sqref="A17"/>
    </sheetView>
  </sheetViews>
  <sheetFormatPr defaultColWidth="11.5546875" defaultRowHeight="15"/>
  <cols>
    <col min="1" max="1" width="32.6640625" style="15" customWidth="1"/>
    <col min="2" max="4" width="9.3359375" style="15" bestFit="1" customWidth="1"/>
    <col min="5" max="5" width="12.88671875" style="15" bestFit="1" customWidth="1"/>
    <col min="6" max="13" width="9.3359375" style="15" bestFit="1" customWidth="1"/>
    <col min="14" max="26" width="9.4453125" style="15" bestFit="1" customWidth="1"/>
    <col min="27" max="27" width="9.4453125" style="15" customWidth="1"/>
    <col min="28" max="31" width="9.4453125" style="15" bestFit="1" customWidth="1"/>
    <col min="32" max="32" width="10.3359375" style="37" bestFit="1" customWidth="1"/>
    <col min="33" max="16384" width="11.5546875" style="15" customWidth="1"/>
  </cols>
  <sheetData>
    <row r="1" spans="1:32" ht="22.5">
      <c r="A1" s="48" t="s">
        <v>21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71"/>
    </row>
    <row r="2" spans="1:32" ht="22.5">
      <c r="A2" s="48">
        <v>42461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71"/>
    </row>
    <row r="3" spans="1:32" ht="22.5">
      <c r="A3" s="50" t="s">
        <v>19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9"/>
      <c r="AA3" s="50"/>
      <c r="AB3" s="109"/>
      <c r="AC3" s="109"/>
      <c r="AD3" s="109"/>
      <c r="AE3" s="109"/>
      <c r="AF3" s="51"/>
    </row>
    <row r="4" spans="1:35" ht="22.5">
      <c r="A4" s="52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53"/>
      <c r="AG4" s="25"/>
      <c r="AH4" s="25"/>
      <c r="AI4" s="25"/>
    </row>
    <row r="5" spans="1:32" ht="22.5">
      <c r="A5" s="54"/>
      <c r="B5" s="116">
        <v>1</v>
      </c>
      <c r="C5" s="116">
        <v>2</v>
      </c>
      <c r="D5" s="116">
        <v>3</v>
      </c>
      <c r="E5" s="116">
        <v>4</v>
      </c>
      <c r="F5" s="116">
        <v>5</v>
      </c>
      <c r="G5" s="116">
        <v>6</v>
      </c>
      <c r="H5" s="116">
        <v>7</v>
      </c>
      <c r="I5" s="116">
        <v>8</v>
      </c>
      <c r="J5" s="116">
        <v>9</v>
      </c>
      <c r="K5" s="116">
        <v>10</v>
      </c>
      <c r="L5" s="116">
        <v>11</v>
      </c>
      <c r="M5" s="116">
        <v>12</v>
      </c>
      <c r="N5" s="116">
        <v>13</v>
      </c>
      <c r="O5" s="116">
        <v>14</v>
      </c>
      <c r="P5" s="116">
        <v>15</v>
      </c>
      <c r="Q5" s="117">
        <v>16</v>
      </c>
      <c r="R5" s="117">
        <v>17</v>
      </c>
      <c r="S5" s="118">
        <v>18</v>
      </c>
      <c r="T5" s="118">
        <v>19</v>
      </c>
      <c r="U5" s="118">
        <v>20</v>
      </c>
      <c r="V5" s="118">
        <v>21</v>
      </c>
      <c r="W5" s="118">
        <v>22</v>
      </c>
      <c r="X5" s="118">
        <v>23</v>
      </c>
      <c r="Y5" s="118">
        <v>24</v>
      </c>
      <c r="Z5" s="117">
        <v>25</v>
      </c>
      <c r="AA5" s="117">
        <v>26</v>
      </c>
      <c r="AB5" s="117">
        <v>27</v>
      </c>
      <c r="AC5" s="117">
        <v>28</v>
      </c>
      <c r="AD5" s="117">
        <v>29</v>
      </c>
      <c r="AE5" s="117">
        <v>30</v>
      </c>
      <c r="AF5" s="55"/>
    </row>
    <row r="6" spans="1:32" ht="22.5">
      <c r="A6" s="56" t="s">
        <v>0</v>
      </c>
      <c r="B6" s="58"/>
      <c r="C6" s="58"/>
      <c r="D6" s="58"/>
      <c r="E6" s="58"/>
      <c r="F6" s="58"/>
      <c r="G6" s="58"/>
      <c r="H6" s="58"/>
      <c r="I6" s="110"/>
      <c r="J6" s="110"/>
      <c r="K6" s="110"/>
      <c r="L6" s="110"/>
      <c r="M6" s="110"/>
      <c r="N6" s="110"/>
      <c r="O6" s="110"/>
      <c r="P6" s="110"/>
      <c r="Q6" s="26"/>
      <c r="R6" s="26"/>
      <c r="S6" s="60"/>
      <c r="T6" s="60"/>
      <c r="U6" s="60"/>
      <c r="V6" s="60"/>
      <c r="W6" s="60"/>
      <c r="X6" s="60"/>
      <c r="Y6" s="60"/>
      <c r="Z6" s="26"/>
      <c r="AA6" s="26"/>
      <c r="AB6" s="26"/>
      <c r="AC6" s="26"/>
      <c r="AD6" s="26"/>
      <c r="AE6" s="26"/>
      <c r="AF6" s="36"/>
    </row>
    <row r="7" spans="1:32" ht="22.5">
      <c r="A7" s="54" t="s">
        <v>1</v>
      </c>
      <c r="B7" s="132">
        <v>0</v>
      </c>
      <c r="C7" s="132">
        <v>0</v>
      </c>
      <c r="D7" s="132">
        <v>0</v>
      </c>
      <c r="E7" s="132">
        <v>0</v>
      </c>
      <c r="F7" s="132">
        <v>0</v>
      </c>
      <c r="G7" s="132">
        <v>0</v>
      </c>
      <c r="H7" s="132">
        <v>0</v>
      </c>
      <c r="I7" s="132">
        <v>0</v>
      </c>
      <c r="J7" s="132">
        <v>0</v>
      </c>
      <c r="K7" s="132">
        <v>0</v>
      </c>
      <c r="L7" s="132">
        <v>0</v>
      </c>
      <c r="M7" s="132">
        <v>0</v>
      </c>
      <c r="N7" s="132">
        <v>0</v>
      </c>
      <c r="O7" s="132">
        <v>0</v>
      </c>
      <c r="P7" s="132">
        <v>0</v>
      </c>
      <c r="Q7" s="132">
        <v>0</v>
      </c>
      <c r="R7" s="132">
        <v>0</v>
      </c>
      <c r="S7" s="132">
        <v>0</v>
      </c>
      <c r="T7" s="132">
        <v>0</v>
      </c>
      <c r="U7" s="132">
        <v>0</v>
      </c>
      <c r="V7" s="132">
        <v>0</v>
      </c>
      <c r="W7" s="132">
        <v>0</v>
      </c>
      <c r="X7" s="132">
        <v>0</v>
      </c>
      <c r="Y7" s="132">
        <v>0</v>
      </c>
      <c r="Z7" s="132">
        <v>0</v>
      </c>
      <c r="AA7" s="132">
        <v>0</v>
      </c>
      <c r="AB7" s="132">
        <v>0</v>
      </c>
      <c r="AC7" s="132">
        <v>0</v>
      </c>
      <c r="AD7" s="132">
        <v>0</v>
      </c>
      <c r="AE7" s="132">
        <v>0</v>
      </c>
      <c r="AF7" s="136"/>
    </row>
    <row r="8" spans="1:32" ht="22.5">
      <c r="A8" s="54" t="s">
        <v>2</v>
      </c>
      <c r="B8" s="132">
        <v>15.155</v>
      </c>
      <c r="C8" s="132">
        <v>14.506</v>
      </c>
      <c r="D8" s="132">
        <v>15.853</v>
      </c>
      <c r="E8" s="132">
        <v>14.759</v>
      </c>
      <c r="F8" s="132">
        <v>14.403</v>
      </c>
      <c r="G8" s="132">
        <v>14.573</v>
      </c>
      <c r="H8" s="132">
        <v>14.947</v>
      </c>
      <c r="I8" s="132">
        <v>13.969</v>
      </c>
      <c r="J8" s="132">
        <v>13.959</v>
      </c>
      <c r="K8" s="132">
        <v>14.45</v>
      </c>
      <c r="L8" s="132">
        <v>14.213</v>
      </c>
      <c r="M8" s="132">
        <v>14.036</v>
      </c>
      <c r="N8" s="132">
        <v>14.555</v>
      </c>
      <c r="O8" s="132">
        <v>16.086</v>
      </c>
      <c r="P8" s="132">
        <v>13.641</v>
      </c>
      <c r="Q8" s="132">
        <v>14.904</v>
      </c>
      <c r="R8" s="132">
        <v>14.013</v>
      </c>
      <c r="S8" s="132">
        <v>15.994</v>
      </c>
      <c r="T8" s="132">
        <v>15.236</v>
      </c>
      <c r="U8" s="132">
        <v>15.565</v>
      </c>
      <c r="V8" s="132">
        <v>16.419</v>
      </c>
      <c r="W8" s="132">
        <v>15.797</v>
      </c>
      <c r="X8" s="184">
        <v>15.441</v>
      </c>
      <c r="Y8" s="184">
        <v>14.354</v>
      </c>
      <c r="Z8" s="184">
        <v>15.931</v>
      </c>
      <c r="AA8" s="184">
        <v>16.308</v>
      </c>
      <c r="AB8" s="184">
        <v>14.937</v>
      </c>
      <c r="AC8" s="184">
        <v>15.125</v>
      </c>
      <c r="AD8" s="184">
        <v>15.245</v>
      </c>
      <c r="AE8" s="184">
        <v>15.476</v>
      </c>
      <c r="AF8" s="136"/>
    </row>
    <row r="9" spans="1:32" ht="22.5">
      <c r="A9" s="54"/>
      <c r="B9" s="141">
        <f aca="true" t="shared" si="0" ref="B9:AE9">SUM(B7:B8)</f>
        <v>15.155</v>
      </c>
      <c r="C9" s="141">
        <f t="shared" si="0"/>
        <v>14.506</v>
      </c>
      <c r="D9" s="141">
        <f t="shared" si="0"/>
        <v>15.853</v>
      </c>
      <c r="E9" s="141">
        <f t="shared" si="0"/>
        <v>14.759</v>
      </c>
      <c r="F9" s="141">
        <f t="shared" si="0"/>
        <v>14.403</v>
      </c>
      <c r="G9" s="141">
        <f t="shared" si="0"/>
        <v>14.573</v>
      </c>
      <c r="H9" s="141">
        <f t="shared" si="0"/>
        <v>14.947</v>
      </c>
      <c r="I9" s="141">
        <f t="shared" si="0"/>
        <v>13.969</v>
      </c>
      <c r="J9" s="141">
        <f t="shared" si="0"/>
        <v>13.959</v>
      </c>
      <c r="K9" s="141">
        <f t="shared" si="0"/>
        <v>14.45</v>
      </c>
      <c r="L9" s="141">
        <f t="shared" si="0"/>
        <v>14.213</v>
      </c>
      <c r="M9" s="141">
        <f t="shared" si="0"/>
        <v>14.036</v>
      </c>
      <c r="N9" s="141">
        <f t="shared" si="0"/>
        <v>14.555</v>
      </c>
      <c r="O9" s="141">
        <f t="shared" si="0"/>
        <v>16.086</v>
      </c>
      <c r="P9" s="141">
        <f t="shared" si="0"/>
        <v>13.641</v>
      </c>
      <c r="Q9" s="141">
        <f t="shared" si="0"/>
        <v>14.904</v>
      </c>
      <c r="R9" s="141">
        <f t="shared" si="0"/>
        <v>14.013</v>
      </c>
      <c r="S9" s="141">
        <f t="shared" si="0"/>
        <v>15.994</v>
      </c>
      <c r="T9" s="141">
        <f t="shared" si="0"/>
        <v>15.236</v>
      </c>
      <c r="U9" s="141">
        <f t="shared" si="0"/>
        <v>15.565</v>
      </c>
      <c r="V9" s="141">
        <f t="shared" si="0"/>
        <v>16.419</v>
      </c>
      <c r="W9" s="141">
        <f t="shared" si="0"/>
        <v>15.797</v>
      </c>
      <c r="X9" s="141">
        <f t="shared" si="0"/>
        <v>15.441</v>
      </c>
      <c r="Y9" s="141">
        <f t="shared" si="0"/>
        <v>14.354</v>
      </c>
      <c r="Z9" s="141">
        <f t="shared" si="0"/>
        <v>15.931</v>
      </c>
      <c r="AA9" s="141">
        <f t="shared" si="0"/>
        <v>16.308</v>
      </c>
      <c r="AB9" s="141">
        <f t="shared" si="0"/>
        <v>14.937</v>
      </c>
      <c r="AC9" s="141">
        <f t="shared" si="0"/>
        <v>15.125</v>
      </c>
      <c r="AD9" s="141">
        <f t="shared" si="0"/>
        <v>15.245</v>
      </c>
      <c r="AE9" s="141">
        <f t="shared" si="0"/>
        <v>15.476</v>
      </c>
      <c r="AF9" s="142">
        <f>AVERAGE(B9:AE9)</f>
        <v>14.994999999999997</v>
      </c>
    </row>
    <row r="10" spans="1:32" ht="22.5">
      <c r="A10" s="56" t="s">
        <v>3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6"/>
    </row>
    <row r="11" spans="1:32" ht="22.5">
      <c r="A11" s="54" t="s">
        <v>18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36"/>
    </row>
    <row r="12" spans="1:32" ht="22.5">
      <c r="A12" s="57" t="s">
        <v>26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8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36"/>
    </row>
    <row r="13" spans="1:32" ht="22.5">
      <c r="A13" s="54" t="s">
        <v>5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36"/>
    </row>
    <row r="14" spans="1:32" ht="22.5">
      <c r="A14" s="54" t="s">
        <v>6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6"/>
    </row>
    <row r="15" spans="1:32" ht="22.5">
      <c r="A15" s="54" t="s">
        <v>7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6"/>
    </row>
    <row r="16" spans="1:32" ht="22.5">
      <c r="A16" s="54"/>
      <c r="B16" s="141">
        <f aca="true" t="shared" si="1" ref="B16:AE16">SUM(B11:B15)</f>
        <v>0</v>
      </c>
      <c r="C16" s="141">
        <f t="shared" si="1"/>
        <v>0</v>
      </c>
      <c r="D16" s="141">
        <f t="shared" si="1"/>
        <v>0</v>
      </c>
      <c r="E16" s="141">
        <f t="shared" si="1"/>
        <v>0</v>
      </c>
      <c r="F16" s="141">
        <f t="shared" si="1"/>
        <v>0</v>
      </c>
      <c r="G16" s="141">
        <f t="shared" si="1"/>
        <v>0</v>
      </c>
      <c r="H16" s="141">
        <f t="shared" si="1"/>
        <v>0</v>
      </c>
      <c r="I16" s="141">
        <f t="shared" si="1"/>
        <v>0</v>
      </c>
      <c r="J16" s="141">
        <f t="shared" si="1"/>
        <v>0</v>
      </c>
      <c r="K16" s="141">
        <f t="shared" si="1"/>
        <v>0</v>
      </c>
      <c r="L16" s="141">
        <f t="shared" si="1"/>
        <v>0</v>
      </c>
      <c r="M16" s="141">
        <f t="shared" si="1"/>
        <v>0</v>
      </c>
      <c r="N16" s="141">
        <f t="shared" si="1"/>
        <v>0</v>
      </c>
      <c r="O16" s="141">
        <f t="shared" si="1"/>
        <v>0</v>
      </c>
      <c r="P16" s="141">
        <f t="shared" si="1"/>
        <v>0</v>
      </c>
      <c r="Q16" s="141">
        <f t="shared" si="1"/>
        <v>0</v>
      </c>
      <c r="R16" s="141">
        <f t="shared" si="1"/>
        <v>0</v>
      </c>
      <c r="S16" s="141">
        <f t="shared" si="1"/>
        <v>0</v>
      </c>
      <c r="T16" s="141">
        <f t="shared" si="1"/>
        <v>0</v>
      </c>
      <c r="U16" s="141">
        <f t="shared" si="1"/>
        <v>0</v>
      </c>
      <c r="V16" s="141">
        <f t="shared" si="1"/>
        <v>0</v>
      </c>
      <c r="W16" s="141">
        <f t="shared" si="1"/>
        <v>0</v>
      </c>
      <c r="X16" s="141">
        <f t="shared" si="1"/>
        <v>0</v>
      </c>
      <c r="Y16" s="141">
        <f t="shared" si="1"/>
        <v>0</v>
      </c>
      <c r="Z16" s="141">
        <f t="shared" si="1"/>
        <v>0</v>
      </c>
      <c r="AA16" s="141">
        <f t="shared" si="1"/>
        <v>0</v>
      </c>
      <c r="AB16" s="141">
        <f t="shared" si="1"/>
        <v>0</v>
      </c>
      <c r="AC16" s="141">
        <f t="shared" si="1"/>
        <v>0</v>
      </c>
      <c r="AD16" s="141">
        <f t="shared" si="1"/>
        <v>0</v>
      </c>
      <c r="AE16" s="141">
        <f t="shared" si="1"/>
        <v>0</v>
      </c>
      <c r="AF16" s="142">
        <f>AVERAGE(B16:AE16)</f>
        <v>0</v>
      </c>
    </row>
    <row r="17" spans="1:32" ht="22.5">
      <c r="A17" s="58" t="s">
        <v>32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6"/>
    </row>
    <row r="18" spans="1:32" ht="22.5">
      <c r="A18" s="59" t="s">
        <v>8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6"/>
    </row>
    <row r="19" spans="1:32" ht="22.5">
      <c r="A19" s="67" t="s">
        <v>26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6"/>
    </row>
    <row r="20" spans="1:32" ht="22.5">
      <c r="A20" s="59" t="s">
        <v>9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6"/>
    </row>
    <row r="21" spans="1:32" ht="22.5">
      <c r="A21" s="59" t="s">
        <v>23</v>
      </c>
      <c r="B21" s="146">
        <v>62</v>
      </c>
      <c r="C21" s="146">
        <v>52</v>
      </c>
      <c r="D21" s="146">
        <v>56</v>
      </c>
      <c r="E21" s="146">
        <v>53</v>
      </c>
      <c r="F21" s="146">
        <v>52</v>
      </c>
      <c r="G21" s="146">
        <v>51</v>
      </c>
      <c r="H21" s="146">
        <v>51</v>
      </c>
      <c r="I21" s="146">
        <v>50</v>
      </c>
      <c r="J21" s="146">
        <v>52</v>
      </c>
      <c r="K21" s="146">
        <v>47</v>
      </c>
      <c r="L21" s="146">
        <v>54</v>
      </c>
      <c r="M21" s="146">
        <v>44</v>
      </c>
      <c r="N21" s="146">
        <v>46</v>
      </c>
      <c r="O21" s="146">
        <v>52</v>
      </c>
      <c r="P21" s="146">
        <v>58</v>
      </c>
      <c r="Q21" s="146">
        <v>53</v>
      </c>
      <c r="R21" s="146">
        <v>53</v>
      </c>
      <c r="S21" s="146">
        <v>42</v>
      </c>
      <c r="T21" s="146">
        <v>50</v>
      </c>
      <c r="U21" s="146">
        <v>50</v>
      </c>
      <c r="V21" s="146">
        <v>44</v>
      </c>
      <c r="W21" s="146">
        <v>44</v>
      </c>
      <c r="X21" s="146">
        <v>54</v>
      </c>
      <c r="Y21" s="146">
        <v>47</v>
      </c>
      <c r="Z21" s="146">
        <v>48</v>
      </c>
      <c r="AA21" s="146">
        <v>53</v>
      </c>
      <c r="AB21" s="146">
        <v>43</v>
      </c>
      <c r="AC21" s="146">
        <v>47</v>
      </c>
      <c r="AD21" s="146">
        <v>47</v>
      </c>
      <c r="AE21" s="146">
        <v>54</v>
      </c>
      <c r="AF21" s="136"/>
    </row>
    <row r="22" spans="1:32" ht="22.5">
      <c r="A22" s="59" t="s">
        <v>22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6"/>
    </row>
    <row r="23" spans="1:32" ht="22.5">
      <c r="A23" s="59" t="s">
        <v>24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6"/>
    </row>
    <row r="24" spans="1:32" ht="22.5">
      <c r="A24" s="59" t="s">
        <v>25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6"/>
    </row>
    <row r="25" spans="1:32" ht="22.5">
      <c r="A25" s="59" t="s">
        <v>17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6"/>
    </row>
    <row r="26" spans="1:32" ht="22.5">
      <c r="A26" s="59" t="s">
        <v>5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6"/>
    </row>
    <row r="27" spans="1:32" ht="22.5">
      <c r="A27" s="59" t="s">
        <v>10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6"/>
    </row>
    <row r="28" spans="1:32" ht="22.5">
      <c r="A28" s="59" t="s">
        <v>7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7"/>
    </row>
    <row r="29" spans="1:32" ht="22.5">
      <c r="A29" s="54"/>
      <c r="B29" s="141">
        <f aca="true" t="shared" si="2" ref="B29:AE29">B18+B25+B26+B27+B28</f>
        <v>0</v>
      </c>
      <c r="C29" s="141">
        <f t="shared" si="2"/>
        <v>0</v>
      </c>
      <c r="D29" s="141">
        <f t="shared" si="2"/>
        <v>0</v>
      </c>
      <c r="E29" s="141">
        <f t="shared" si="2"/>
        <v>0</v>
      </c>
      <c r="F29" s="141">
        <f t="shared" si="2"/>
        <v>0</v>
      </c>
      <c r="G29" s="141">
        <f t="shared" si="2"/>
        <v>0</v>
      </c>
      <c r="H29" s="141">
        <f t="shared" si="2"/>
        <v>0</v>
      </c>
      <c r="I29" s="141">
        <f t="shared" si="2"/>
        <v>0</v>
      </c>
      <c r="J29" s="141">
        <f t="shared" si="2"/>
        <v>0</v>
      </c>
      <c r="K29" s="141">
        <f t="shared" si="2"/>
        <v>0</v>
      </c>
      <c r="L29" s="141">
        <f t="shared" si="2"/>
        <v>0</v>
      </c>
      <c r="M29" s="141">
        <f t="shared" si="2"/>
        <v>0</v>
      </c>
      <c r="N29" s="141">
        <f t="shared" si="2"/>
        <v>0</v>
      </c>
      <c r="O29" s="141">
        <f t="shared" si="2"/>
        <v>0</v>
      </c>
      <c r="P29" s="141">
        <f t="shared" si="2"/>
        <v>0</v>
      </c>
      <c r="Q29" s="141">
        <f t="shared" si="2"/>
        <v>0</v>
      </c>
      <c r="R29" s="141">
        <f t="shared" si="2"/>
        <v>0</v>
      </c>
      <c r="S29" s="141">
        <f t="shared" si="2"/>
        <v>0</v>
      </c>
      <c r="T29" s="141">
        <f t="shared" si="2"/>
        <v>0</v>
      </c>
      <c r="U29" s="141">
        <f t="shared" si="2"/>
        <v>0</v>
      </c>
      <c r="V29" s="141">
        <f t="shared" si="2"/>
        <v>0</v>
      </c>
      <c r="W29" s="141">
        <f t="shared" si="2"/>
        <v>0</v>
      </c>
      <c r="X29" s="141">
        <f t="shared" si="2"/>
        <v>0</v>
      </c>
      <c r="Y29" s="141">
        <f t="shared" si="2"/>
        <v>0</v>
      </c>
      <c r="Z29" s="141">
        <f t="shared" si="2"/>
        <v>0</v>
      </c>
      <c r="AA29" s="141">
        <f t="shared" si="2"/>
        <v>0</v>
      </c>
      <c r="AB29" s="141">
        <f t="shared" si="2"/>
        <v>0</v>
      </c>
      <c r="AC29" s="141">
        <f t="shared" si="2"/>
        <v>0</v>
      </c>
      <c r="AD29" s="141">
        <f t="shared" si="2"/>
        <v>0</v>
      </c>
      <c r="AE29" s="141">
        <f t="shared" si="2"/>
        <v>0</v>
      </c>
      <c r="AF29" s="142">
        <f>AVERAGE(B29:AE29)</f>
        <v>0</v>
      </c>
    </row>
    <row r="30" spans="1:32" ht="22.5">
      <c r="A30" s="56" t="s">
        <v>11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6"/>
    </row>
    <row r="31" spans="1:32" ht="19.5">
      <c r="A31" s="54" t="s">
        <v>12</v>
      </c>
      <c r="B31" s="15">
        <v>0.8</v>
      </c>
      <c r="C31" s="15">
        <v>2.8</v>
      </c>
      <c r="D31" s="15">
        <v>1.1</v>
      </c>
      <c r="E31" s="15">
        <v>2.8</v>
      </c>
      <c r="F31" s="15">
        <v>1.3</v>
      </c>
      <c r="G31" s="15">
        <v>2.1</v>
      </c>
      <c r="AA31" s="150">
        <v>2</v>
      </c>
      <c r="AB31" s="15">
        <v>2.3</v>
      </c>
      <c r="AC31" s="15">
        <v>2</v>
      </c>
      <c r="AD31" s="15">
        <v>1.5</v>
      </c>
      <c r="AF31" s="15"/>
    </row>
    <row r="32" spans="1:32" ht="22.5">
      <c r="A32" s="54" t="s">
        <v>29</v>
      </c>
      <c r="H32" s="15">
        <v>1.7</v>
      </c>
      <c r="I32" s="15">
        <v>1.8</v>
      </c>
      <c r="J32" s="15">
        <v>1.1</v>
      </c>
      <c r="K32" s="15">
        <v>2.2</v>
      </c>
      <c r="L32" s="15">
        <v>1.4</v>
      </c>
      <c r="M32" s="15">
        <v>2.3</v>
      </c>
      <c r="N32" s="15">
        <v>2.1</v>
      </c>
      <c r="O32" s="15">
        <v>1.8</v>
      </c>
      <c r="P32" s="15">
        <v>2.1</v>
      </c>
      <c r="Q32" s="15">
        <v>0.8</v>
      </c>
      <c r="R32" s="15">
        <v>2.1</v>
      </c>
      <c r="S32" s="150">
        <v>1.8</v>
      </c>
      <c r="T32" s="150">
        <v>2.1</v>
      </c>
      <c r="U32" s="150">
        <v>2</v>
      </c>
      <c r="V32" s="150">
        <v>1.8</v>
      </c>
      <c r="W32" s="150">
        <v>2</v>
      </c>
      <c r="X32" s="150">
        <v>2</v>
      </c>
      <c r="Y32" s="15">
        <v>1.5</v>
      </c>
      <c r="Z32" s="15">
        <v>2.1</v>
      </c>
      <c r="AC32" s="37"/>
      <c r="AE32" s="15">
        <v>2.3</v>
      </c>
      <c r="AF32" s="15">
        <v>1</v>
      </c>
    </row>
    <row r="33" spans="1:32" ht="22.5">
      <c r="A33" s="54" t="s">
        <v>4</v>
      </c>
      <c r="B33" s="15">
        <v>1.6</v>
      </c>
      <c r="C33" s="15">
        <v>1.5</v>
      </c>
      <c r="D33" s="15">
        <v>1.5</v>
      </c>
      <c r="E33" s="15">
        <v>1.5</v>
      </c>
      <c r="F33" s="15">
        <v>1.5</v>
      </c>
      <c r="G33" s="15">
        <v>1.6</v>
      </c>
      <c r="H33" s="15">
        <v>1.6</v>
      </c>
      <c r="I33" s="15">
        <v>1.6</v>
      </c>
      <c r="J33" s="15">
        <v>1.6</v>
      </c>
      <c r="K33" s="15">
        <v>1.6</v>
      </c>
      <c r="L33" s="15">
        <v>1.6</v>
      </c>
      <c r="M33" s="15">
        <v>1.6</v>
      </c>
      <c r="N33" s="15">
        <v>1.6</v>
      </c>
      <c r="O33" s="15">
        <v>1.5</v>
      </c>
      <c r="P33" s="15">
        <v>1.5</v>
      </c>
      <c r="Q33" s="15">
        <v>1.5</v>
      </c>
      <c r="R33" s="15">
        <v>1.5</v>
      </c>
      <c r="S33" s="15">
        <v>1.5</v>
      </c>
      <c r="T33" s="15">
        <v>1.5</v>
      </c>
      <c r="U33" s="15">
        <v>1.5</v>
      </c>
      <c r="V33" s="15">
        <v>1.5</v>
      </c>
      <c r="W33" s="15">
        <v>1.5</v>
      </c>
      <c r="X33" s="15">
        <v>1.5</v>
      </c>
      <c r="Y33" s="15">
        <v>1.6</v>
      </c>
      <c r="Z33" s="15">
        <v>1.6</v>
      </c>
      <c r="AA33" s="15">
        <v>1.6</v>
      </c>
      <c r="AB33" s="15">
        <v>1.6</v>
      </c>
      <c r="AC33" s="37">
        <v>1.6</v>
      </c>
      <c r="AD33" s="15">
        <v>1.6</v>
      </c>
      <c r="AE33" s="15">
        <v>1.6</v>
      </c>
      <c r="AF33" s="15">
        <v>1.6</v>
      </c>
    </row>
    <row r="34" spans="1:32" ht="22.5">
      <c r="A34" s="54" t="s">
        <v>13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2"/>
      <c r="AC34" s="132"/>
      <c r="AD34" s="132"/>
      <c r="AE34" s="132"/>
      <c r="AF34" s="136"/>
    </row>
    <row r="35" spans="1:32" ht="22.5">
      <c r="A35" s="54" t="s">
        <v>10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2"/>
      <c r="AC35" s="132"/>
      <c r="AD35" s="132"/>
      <c r="AE35" s="132"/>
      <c r="AF35" s="136"/>
    </row>
    <row r="36" spans="1:32" ht="22.5">
      <c r="A36" s="54"/>
      <c r="B36" s="141">
        <f aca="true" t="shared" si="3" ref="B36:AE36">SUM(B31:B35)</f>
        <v>2.4000000000000004</v>
      </c>
      <c r="C36" s="141">
        <f t="shared" si="3"/>
        <v>4.3</v>
      </c>
      <c r="D36" s="141">
        <f t="shared" si="3"/>
        <v>2.6</v>
      </c>
      <c r="E36" s="141">
        <f t="shared" si="3"/>
        <v>4.3</v>
      </c>
      <c r="F36" s="141">
        <f t="shared" si="3"/>
        <v>2.8</v>
      </c>
      <c r="G36" s="141">
        <f t="shared" si="3"/>
        <v>3.7</v>
      </c>
      <c r="H36" s="141">
        <f t="shared" si="3"/>
        <v>3.3</v>
      </c>
      <c r="I36" s="141">
        <f t="shared" si="3"/>
        <v>3.4000000000000004</v>
      </c>
      <c r="J36" s="141">
        <f t="shared" si="3"/>
        <v>2.7</v>
      </c>
      <c r="K36" s="141">
        <f t="shared" si="3"/>
        <v>3.8000000000000003</v>
      </c>
      <c r="L36" s="141">
        <f t="shared" si="3"/>
        <v>3</v>
      </c>
      <c r="M36" s="141">
        <f t="shared" si="3"/>
        <v>3.9</v>
      </c>
      <c r="N36" s="141">
        <f t="shared" si="3"/>
        <v>3.7</v>
      </c>
      <c r="O36" s="141">
        <f t="shared" si="3"/>
        <v>3.3</v>
      </c>
      <c r="P36" s="141">
        <f t="shared" si="3"/>
        <v>3.6</v>
      </c>
      <c r="Q36" s="141">
        <f t="shared" si="3"/>
        <v>2.3</v>
      </c>
      <c r="R36" s="141">
        <f t="shared" si="3"/>
        <v>3.6</v>
      </c>
      <c r="S36" s="141">
        <f t="shared" si="3"/>
        <v>3.3</v>
      </c>
      <c r="T36" s="141">
        <f t="shared" si="3"/>
        <v>3.6</v>
      </c>
      <c r="U36" s="141">
        <f t="shared" si="3"/>
        <v>3.5</v>
      </c>
      <c r="V36" s="141">
        <f t="shared" si="3"/>
        <v>3.3</v>
      </c>
      <c r="W36" s="141">
        <f t="shared" si="3"/>
        <v>3.5</v>
      </c>
      <c r="X36" s="141">
        <f t="shared" si="3"/>
        <v>3.5</v>
      </c>
      <c r="Y36" s="141">
        <f t="shared" si="3"/>
        <v>3.1</v>
      </c>
      <c r="Z36" s="141">
        <f t="shared" si="3"/>
        <v>3.7</v>
      </c>
      <c r="AA36" s="141">
        <f t="shared" si="3"/>
        <v>3.6</v>
      </c>
      <c r="AB36" s="141">
        <f t="shared" si="3"/>
        <v>3.9</v>
      </c>
      <c r="AC36" s="141">
        <f t="shared" si="3"/>
        <v>3.6</v>
      </c>
      <c r="AD36" s="141">
        <f t="shared" si="3"/>
        <v>3.1</v>
      </c>
      <c r="AE36" s="141">
        <f t="shared" si="3"/>
        <v>3.9</v>
      </c>
      <c r="AF36" s="142">
        <f>AVERAGE(B36:AE36)</f>
        <v>3.4099999999999993</v>
      </c>
    </row>
    <row r="37" spans="1:32" ht="22.5">
      <c r="A37" s="56" t="s">
        <v>14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6"/>
    </row>
    <row r="38" spans="1:32" ht="22.5">
      <c r="A38" s="54" t="s">
        <v>4</v>
      </c>
      <c r="B38" s="15">
        <v>0.4</v>
      </c>
      <c r="C38" s="15">
        <v>0.3</v>
      </c>
      <c r="D38" s="15">
        <v>0.3</v>
      </c>
      <c r="E38" s="15">
        <v>0.5</v>
      </c>
      <c r="F38" s="15">
        <v>0.4</v>
      </c>
      <c r="G38" s="15">
        <v>0.4</v>
      </c>
      <c r="H38" s="15">
        <v>0.4</v>
      </c>
      <c r="I38" s="15">
        <v>0.4</v>
      </c>
      <c r="J38" s="15">
        <v>0.3</v>
      </c>
      <c r="K38" s="15">
        <v>0.3</v>
      </c>
      <c r="L38" s="15">
        <v>0.4</v>
      </c>
      <c r="M38" s="15">
        <v>0.4</v>
      </c>
      <c r="N38" s="15">
        <v>0.5</v>
      </c>
      <c r="O38" s="15">
        <v>0.4</v>
      </c>
      <c r="P38" s="15">
        <v>0.4</v>
      </c>
      <c r="Q38" s="15">
        <v>0.3</v>
      </c>
      <c r="R38" s="15">
        <v>0.2</v>
      </c>
      <c r="S38" s="15">
        <v>0.4</v>
      </c>
      <c r="T38" s="15">
        <v>0.7</v>
      </c>
      <c r="U38" s="15">
        <v>0.5</v>
      </c>
      <c r="V38" s="15">
        <v>0.4</v>
      </c>
      <c r="W38" s="15">
        <v>0.4</v>
      </c>
      <c r="X38" s="15">
        <v>0.3</v>
      </c>
      <c r="Y38" s="15">
        <v>0.3</v>
      </c>
      <c r="Z38" s="15">
        <v>0.6</v>
      </c>
      <c r="AA38" s="15">
        <v>0.7</v>
      </c>
      <c r="AB38" s="15">
        <v>0.6</v>
      </c>
      <c r="AC38" s="15">
        <v>0.7</v>
      </c>
      <c r="AD38" s="15">
        <v>0.4</v>
      </c>
      <c r="AE38" s="15">
        <v>0.4</v>
      </c>
      <c r="AF38" s="142">
        <f>AVERAGE(B38:AE38)</f>
        <v>0.4233333333333334</v>
      </c>
    </row>
    <row r="39" spans="1:32" ht="22.5">
      <c r="A39" s="54" t="s">
        <v>15</v>
      </c>
      <c r="B39" s="133">
        <f aca="true" t="shared" si="4" ref="B39:AD39">SUM(B38,B36,B29,B16,B9)</f>
        <v>17.955</v>
      </c>
      <c r="C39" s="133">
        <f t="shared" si="4"/>
        <v>19.106</v>
      </c>
      <c r="D39" s="133">
        <f t="shared" si="4"/>
        <v>18.753</v>
      </c>
      <c r="E39" s="133">
        <f t="shared" si="4"/>
        <v>19.559</v>
      </c>
      <c r="F39" s="133">
        <f t="shared" si="4"/>
        <v>17.603</v>
      </c>
      <c r="G39" s="133">
        <f t="shared" si="4"/>
        <v>18.673000000000002</v>
      </c>
      <c r="H39" s="133">
        <f t="shared" si="4"/>
        <v>18.647</v>
      </c>
      <c r="I39" s="133">
        <f t="shared" si="4"/>
        <v>17.769</v>
      </c>
      <c r="J39" s="133">
        <f t="shared" si="4"/>
        <v>16.959</v>
      </c>
      <c r="K39" s="133">
        <f t="shared" si="4"/>
        <v>18.55</v>
      </c>
      <c r="L39" s="133">
        <f t="shared" si="4"/>
        <v>17.613</v>
      </c>
      <c r="M39" s="133">
        <f t="shared" si="4"/>
        <v>18.336</v>
      </c>
      <c r="N39" s="133">
        <f t="shared" si="4"/>
        <v>18.755</v>
      </c>
      <c r="O39" s="133">
        <f t="shared" si="4"/>
        <v>19.785999999999998</v>
      </c>
      <c r="P39" s="133">
        <f t="shared" si="4"/>
        <v>17.641</v>
      </c>
      <c r="Q39" s="133">
        <f t="shared" si="4"/>
        <v>17.503999999999998</v>
      </c>
      <c r="R39" s="133">
        <f t="shared" si="4"/>
        <v>17.813</v>
      </c>
      <c r="S39" s="133">
        <f t="shared" si="4"/>
        <v>19.694</v>
      </c>
      <c r="T39" s="133">
        <f t="shared" si="4"/>
        <v>19.536</v>
      </c>
      <c r="U39" s="133">
        <f t="shared" si="4"/>
        <v>19.564999999999998</v>
      </c>
      <c r="V39" s="133">
        <f t="shared" si="4"/>
        <v>20.119</v>
      </c>
      <c r="W39" s="133">
        <f t="shared" si="4"/>
        <v>19.697</v>
      </c>
      <c r="X39" s="133">
        <f t="shared" si="4"/>
        <v>19.241</v>
      </c>
      <c r="Y39" s="133">
        <f t="shared" si="4"/>
        <v>17.753999999999998</v>
      </c>
      <c r="Z39" s="133">
        <f t="shared" si="4"/>
        <v>20.230999999999998</v>
      </c>
      <c r="AA39" s="133">
        <f t="shared" si="4"/>
        <v>20.608</v>
      </c>
      <c r="AB39" s="133">
        <f t="shared" si="4"/>
        <v>19.436999999999998</v>
      </c>
      <c r="AC39" s="133">
        <f t="shared" si="4"/>
        <v>19.425</v>
      </c>
      <c r="AD39" s="133">
        <f t="shared" si="4"/>
        <v>18.744999999999997</v>
      </c>
      <c r="AE39" s="135">
        <f>SUM(AE9+AE16+AE29+AE36+AE38)</f>
        <v>19.776</v>
      </c>
      <c r="AF39" s="136"/>
    </row>
    <row r="40" spans="1:32" ht="22.5">
      <c r="A40" s="54" t="s">
        <v>16</v>
      </c>
      <c r="B40" s="143">
        <f aca="true" t="shared" si="5" ref="B40:AE40">-SUM(B14+B15+B27+B28+B34+B35)</f>
        <v>0</v>
      </c>
      <c r="C40" s="143">
        <f t="shared" si="5"/>
        <v>0</v>
      </c>
      <c r="D40" s="143">
        <f t="shared" si="5"/>
        <v>0</v>
      </c>
      <c r="E40" s="143">
        <f t="shared" si="5"/>
        <v>0</v>
      </c>
      <c r="F40" s="143">
        <f t="shared" si="5"/>
        <v>0</v>
      </c>
      <c r="G40" s="143">
        <f t="shared" si="5"/>
        <v>0</v>
      </c>
      <c r="H40" s="143">
        <f t="shared" si="5"/>
        <v>0</v>
      </c>
      <c r="I40" s="143">
        <f t="shared" si="5"/>
        <v>0</v>
      </c>
      <c r="J40" s="143">
        <f t="shared" si="5"/>
        <v>0</v>
      </c>
      <c r="K40" s="143">
        <f t="shared" si="5"/>
        <v>0</v>
      </c>
      <c r="L40" s="143">
        <f t="shared" si="5"/>
        <v>0</v>
      </c>
      <c r="M40" s="143">
        <f t="shared" si="5"/>
        <v>0</v>
      </c>
      <c r="N40" s="143">
        <f t="shared" si="5"/>
        <v>0</v>
      </c>
      <c r="O40" s="143">
        <f t="shared" si="5"/>
        <v>0</v>
      </c>
      <c r="P40" s="143">
        <f t="shared" si="5"/>
        <v>0</v>
      </c>
      <c r="Q40" s="143">
        <f t="shared" si="5"/>
        <v>0</v>
      </c>
      <c r="R40" s="143">
        <f t="shared" si="5"/>
        <v>0</v>
      </c>
      <c r="S40" s="143">
        <f t="shared" si="5"/>
        <v>0</v>
      </c>
      <c r="T40" s="143">
        <f t="shared" si="5"/>
        <v>0</v>
      </c>
      <c r="U40" s="143">
        <f t="shared" si="5"/>
        <v>0</v>
      </c>
      <c r="V40" s="143">
        <f t="shared" si="5"/>
        <v>0</v>
      </c>
      <c r="W40" s="143">
        <f t="shared" si="5"/>
        <v>0</v>
      </c>
      <c r="X40" s="143">
        <f t="shared" si="5"/>
        <v>0</v>
      </c>
      <c r="Y40" s="143">
        <f t="shared" si="5"/>
        <v>0</v>
      </c>
      <c r="Z40" s="143">
        <f t="shared" si="5"/>
        <v>0</v>
      </c>
      <c r="AA40" s="143">
        <f t="shared" si="5"/>
        <v>0</v>
      </c>
      <c r="AB40" s="143">
        <f t="shared" si="5"/>
        <v>0</v>
      </c>
      <c r="AC40" s="143">
        <f t="shared" si="5"/>
        <v>0</v>
      </c>
      <c r="AD40" s="143">
        <f t="shared" si="5"/>
        <v>0</v>
      </c>
      <c r="AE40" s="143">
        <f t="shared" si="5"/>
        <v>0</v>
      </c>
      <c r="AF40" s="142"/>
    </row>
    <row r="41" spans="1:32" ht="23.25" thickBot="1">
      <c r="A41" s="56" t="s">
        <v>20</v>
      </c>
      <c r="B41" s="144">
        <f aca="true" t="shared" si="6" ref="B41:AE41">SUM(B39:B40)</f>
        <v>17.955</v>
      </c>
      <c r="C41" s="144">
        <f t="shared" si="6"/>
        <v>19.106</v>
      </c>
      <c r="D41" s="144">
        <f t="shared" si="6"/>
        <v>18.753</v>
      </c>
      <c r="E41" s="144">
        <f t="shared" si="6"/>
        <v>19.559</v>
      </c>
      <c r="F41" s="144">
        <f t="shared" si="6"/>
        <v>17.603</v>
      </c>
      <c r="G41" s="144">
        <f t="shared" si="6"/>
        <v>18.673000000000002</v>
      </c>
      <c r="H41" s="144">
        <f t="shared" si="6"/>
        <v>18.647</v>
      </c>
      <c r="I41" s="144">
        <f t="shared" si="6"/>
        <v>17.769</v>
      </c>
      <c r="J41" s="144">
        <f t="shared" si="6"/>
        <v>16.959</v>
      </c>
      <c r="K41" s="144">
        <f t="shared" si="6"/>
        <v>18.55</v>
      </c>
      <c r="L41" s="144">
        <f t="shared" si="6"/>
        <v>17.613</v>
      </c>
      <c r="M41" s="144">
        <f t="shared" si="6"/>
        <v>18.336</v>
      </c>
      <c r="N41" s="144">
        <f t="shared" si="6"/>
        <v>18.755</v>
      </c>
      <c r="O41" s="144">
        <f t="shared" si="6"/>
        <v>19.785999999999998</v>
      </c>
      <c r="P41" s="144">
        <f t="shared" si="6"/>
        <v>17.641</v>
      </c>
      <c r="Q41" s="144">
        <f t="shared" si="6"/>
        <v>17.503999999999998</v>
      </c>
      <c r="R41" s="144">
        <f t="shared" si="6"/>
        <v>17.813</v>
      </c>
      <c r="S41" s="144">
        <f t="shared" si="6"/>
        <v>19.694</v>
      </c>
      <c r="T41" s="144">
        <f t="shared" si="6"/>
        <v>19.536</v>
      </c>
      <c r="U41" s="144">
        <f t="shared" si="6"/>
        <v>19.564999999999998</v>
      </c>
      <c r="V41" s="144">
        <f t="shared" si="6"/>
        <v>20.119</v>
      </c>
      <c r="W41" s="144">
        <f t="shared" si="6"/>
        <v>19.697</v>
      </c>
      <c r="X41" s="144">
        <f t="shared" si="6"/>
        <v>19.241</v>
      </c>
      <c r="Y41" s="144">
        <f t="shared" si="6"/>
        <v>17.753999999999998</v>
      </c>
      <c r="Z41" s="144">
        <f t="shared" si="6"/>
        <v>20.230999999999998</v>
      </c>
      <c r="AA41" s="144">
        <f t="shared" si="6"/>
        <v>20.608</v>
      </c>
      <c r="AB41" s="144">
        <f t="shared" si="6"/>
        <v>19.436999999999998</v>
      </c>
      <c r="AC41" s="144">
        <f t="shared" si="6"/>
        <v>19.425</v>
      </c>
      <c r="AD41" s="144">
        <f t="shared" si="6"/>
        <v>18.744999999999997</v>
      </c>
      <c r="AE41" s="144">
        <f t="shared" si="6"/>
        <v>19.776</v>
      </c>
      <c r="AF41" s="145">
        <f>AVERAGE(B41:AE41)</f>
        <v>18.828333333333333</v>
      </c>
    </row>
    <row r="42" spans="1:32" ht="22.5">
      <c r="A42" s="56"/>
      <c r="B42" s="26"/>
      <c r="C42" s="60"/>
      <c r="D42" s="60"/>
      <c r="E42" s="77"/>
      <c r="F42" s="77"/>
      <c r="G42" s="77"/>
      <c r="H42" s="112"/>
      <c r="I42" s="112"/>
      <c r="J42" s="112"/>
      <c r="K42" s="112"/>
      <c r="L42" s="112"/>
      <c r="M42" s="112"/>
      <c r="N42" s="112"/>
      <c r="O42" s="112"/>
      <c r="P42" s="112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61"/>
    </row>
    <row r="43" spans="1:32" ht="22.5">
      <c r="A43" s="8" t="s">
        <v>31</v>
      </c>
      <c r="B43" s="14"/>
      <c r="C43" s="14"/>
      <c r="D43" s="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5"/>
      <c r="R43" s="115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43"/>
    </row>
  </sheetData>
  <sheetProtection/>
  <printOptions/>
  <pageMargins left="0.32" right="0.2" top="0.51" bottom="0.34" header="0.5" footer="0.34"/>
  <pageSetup horizontalDpi="300" verticalDpi="300" orientation="landscape" scale="3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43"/>
  <sheetViews>
    <sheetView zoomScale="54" zoomScaleNormal="54" zoomScalePageLayoutView="0" workbookViewId="0" topLeftCell="A1">
      <pane xSplit="1" ySplit="5" topLeftCell="B1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7" sqref="A17"/>
    </sheetView>
  </sheetViews>
  <sheetFormatPr defaultColWidth="11.5546875" defaultRowHeight="15"/>
  <cols>
    <col min="1" max="1" width="30.10546875" style="15" customWidth="1"/>
    <col min="2" max="32" width="6.3359375" style="15" customWidth="1"/>
    <col min="33" max="33" width="7.6640625" style="37" customWidth="1"/>
    <col min="34" max="16384" width="11.5546875" style="15" customWidth="1"/>
  </cols>
  <sheetData>
    <row r="1" spans="1:33" ht="22.5">
      <c r="A1" s="62" t="s">
        <v>21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123"/>
    </row>
    <row r="2" spans="1:33" ht="22.5">
      <c r="A2" s="62">
        <v>42491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123"/>
    </row>
    <row r="3" spans="1:33" ht="22.5">
      <c r="A3" s="64" t="s">
        <v>19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120"/>
      <c r="AA3" s="64"/>
      <c r="AB3" s="120"/>
      <c r="AC3" s="120"/>
      <c r="AD3" s="120"/>
      <c r="AE3" s="120"/>
      <c r="AF3" s="120"/>
      <c r="AG3" s="66"/>
    </row>
    <row r="4" spans="1:36" ht="22.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53"/>
      <c r="AH4" s="25"/>
      <c r="AI4" s="25"/>
      <c r="AJ4" s="25"/>
    </row>
    <row r="5" spans="1:33" ht="22.5">
      <c r="A5" s="59"/>
      <c r="B5" s="116">
        <v>1</v>
      </c>
      <c r="C5" s="116">
        <v>2</v>
      </c>
      <c r="D5" s="116">
        <v>3</v>
      </c>
      <c r="E5" s="116">
        <v>4</v>
      </c>
      <c r="F5" s="116">
        <v>5</v>
      </c>
      <c r="G5" s="116">
        <v>6</v>
      </c>
      <c r="H5" s="116">
        <v>7</v>
      </c>
      <c r="I5" s="116">
        <v>8</v>
      </c>
      <c r="J5" s="116">
        <v>9</v>
      </c>
      <c r="K5" s="116">
        <v>10</v>
      </c>
      <c r="L5" s="116">
        <v>11</v>
      </c>
      <c r="M5" s="116">
        <v>12</v>
      </c>
      <c r="N5" s="116">
        <v>13</v>
      </c>
      <c r="O5" s="116">
        <v>14</v>
      </c>
      <c r="P5" s="116">
        <v>15</v>
      </c>
      <c r="Q5" s="117">
        <v>16</v>
      </c>
      <c r="R5" s="117">
        <v>17</v>
      </c>
      <c r="S5" s="118">
        <v>18</v>
      </c>
      <c r="T5" s="118">
        <v>19</v>
      </c>
      <c r="U5" s="118">
        <v>20</v>
      </c>
      <c r="V5" s="118">
        <v>21</v>
      </c>
      <c r="W5" s="118">
        <v>22</v>
      </c>
      <c r="X5" s="118">
        <v>23</v>
      </c>
      <c r="Y5" s="118">
        <v>24</v>
      </c>
      <c r="Z5" s="117">
        <v>25</v>
      </c>
      <c r="AA5" s="117">
        <v>26</v>
      </c>
      <c r="AB5" s="117">
        <v>27</v>
      </c>
      <c r="AC5" s="117">
        <v>28</v>
      </c>
      <c r="AD5" s="117">
        <v>29</v>
      </c>
      <c r="AE5" s="117">
        <v>30</v>
      </c>
      <c r="AF5" s="117">
        <v>31</v>
      </c>
      <c r="AG5" s="55"/>
    </row>
    <row r="6" spans="1:33" ht="22.5">
      <c r="A6" s="58" t="s">
        <v>0</v>
      </c>
      <c r="B6" s="58"/>
      <c r="C6" s="58"/>
      <c r="D6" s="58"/>
      <c r="E6" s="58"/>
      <c r="F6" s="58"/>
      <c r="G6" s="58"/>
      <c r="H6" s="58"/>
      <c r="I6" s="110"/>
      <c r="J6" s="110"/>
      <c r="K6" s="110"/>
      <c r="L6" s="110"/>
      <c r="M6" s="110"/>
      <c r="N6" s="110"/>
      <c r="O6" s="110"/>
      <c r="P6" s="110"/>
      <c r="Q6" s="26"/>
      <c r="R6" s="26"/>
      <c r="S6" s="60"/>
      <c r="T6" s="60"/>
      <c r="U6" s="60"/>
      <c r="V6" s="60"/>
      <c r="W6" s="60"/>
      <c r="X6" s="60"/>
      <c r="Y6" s="60"/>
      <c r="Z6" s="26"/>
      <c r="AA6" s="26"/>
      <c r="AB6" s="26"/>
      <c r="AC6" s="26"/>
      <c r="AD6" s="26"/>
      <c r="AE6" s="26"/>
      <c r="AF6" s="26"/>
      <c r="AG6" s="36"/>
    </row>
    <row r="7" spans="1:33" ht="19.5">
      <c r="A7" s="59" t="s">
        <v>1</v>
      </c>
      <c r="B7" s="155">
        <v>0</v>
      </c>
      <c r="C7" s="155">
        <v>0</v>
      </c>
      <c r="D7" s="155">
        <v>0</v>
      </c>
      <c r="E7" s="155">
        <v>0</v>
      </c>
      <c r="F7" s="155">
        <v>0</v>
      </c>
      <c r="G7" s="155">
        <v>0</v>
      </c>
      <c r="H7" s="155">
        <v>0</v>
      </c>
      <c r="I7" s="155">
        <v>0</v>
      </c>
      <c r="J7" s="155">
        <v>0</v>
      </c>
      <c r="K7" s="155">
        <v>0</v>
      </c>
      <c r="L7" s="155">
        <v>0</v>
      </c>
      <c r="M7" s="155">
        <v>0</v>
      </c>
      <c r="N7" s="155">
        <v>0</v>
      </c>
      <c r="O7" s="155">
        <v>0</v>
      </c>
      <c r="P7" s="155">
        <v>0</v>
      </c>
      <c r="Q7" s="155">
        <v>0</v>
      </c>
      <c r="R7" s="155">
        <v>0</v>
      </c>
      <c r="S7" s="155">
        <v>0</v>
      </c>
      <c r="T7" s="155">
        <v>0</v>
      </c>
      <c r="U7" s="155">
        <v>0</v>
      </c>
      <c r="V7" s="155">
        <v>0</v>
      </c>
      <c r="W7" s="155">
        <v>0</v>
      </c>
      <c r="X7" s="155">
        <v>0</v>
      </c>
      <c r="Y7" s="155">
        <v>0</v>
      </c>
      <c r="Z7" s="155">
        <v>0</v>
      </c>
      <c r="AA7" s="155">
        <v>0</v>
      </c>
      <c r="AB7" s="155">
        <v>0</v>
      </c>
      <c r="AC7" s="155">
        <v>0</v>
      </c>
      <c r="AD7" s="155">
        <v>0</v>
      </c>
      <c r="AE7" s="155">
        <v>0</v>
      </c>
      <c r="AF7" s="155">
        <v>0</v>
      </c>
      <c r="AG7" s="156"/>
    </row>
    <row r="8" spans="1:33" ht="19.5">
      <c r="A8" s="59" t="s">
        <v>2</v>
      </c>
      <c r="B8" s="155">
        <v>13.416432</v>
      </c>
      <c r="C8" s="155">
        <v>15.447507750000002</v>
      </c>
      <c r="D8" s="155">
        <v>14.582</v>
      </c>
      <c r="E8" s="155">
        <v>14.726</v>
      </c>
      <c r="F8" s="155">
        <v>14.922</v>
      </c>
      <c r="G8" s="155">
        <v>14.286</v>
      </c>
      <c r="H8" s="155">
        <v>14.962</v>
      </c>
      <c r="I8" s="155">
        <v>14.847</v>
      </c>
      <c r="J8" s="155">
        <v>14.651</v>
      </c>
      <c r="K8" s="155">
        <v>14.435</v>
      </c>
      <c r="L8" s="155">
        <v>15.017</v>
      </c>
      <c r="M8" s="155">
        <v>15.111</v>
      </c>
      <c r="N8" s="155">
        <v>15.333</v>
      </c>
      <c r="O8" s="155">
        <v>14.407</v>
      </c>
      <c r="P8" s="155">
        <v>14.949</v>
      </c>
      <c r="Q8" s="155">
        <v>15.15</v>
      </c>
      <c r="R8" s="155">
        <v>14.933</v>
      </c>
      <c r="S8" s="155">
        <v>15.342</v>
      </c>
      <c r="T8" s="155">
        <v>15.592</v>
      </c>
      <c r="U8" s="155">
        <v>15.307</v>
      </c>
      <c r="V8" s="155">
        <v>15.121</v>
      </c>
      <c r="W8" s="155">
        <v>14.523</v>
      </c>
      <c r="X8" s="155">
        <v>15.278</v>
      </c>
      <c r="Y8" s="155">
        <v>15.755</v>
      </c>
      <c r="Z8" s="155">
        <v>15.942</v>
      </c>
      <c r="AA8" s="155">
        <v>16.436</v>
      </c>
      <c r="AB8" s="155">
        <v>17.323</v>
      </c>
      <c r="AC8" s="155">
        <v>17.665</v>
      </c>
      <c r="AD8" s="155">
        <v>16.215</v>
      </c>
      <c r="AE8" s="155">
        <v>15.919</v>
      </c>
      <c r="AF8" s="155">
        <v>16.808</v>
      </c>
      <c r="AG8" s="156"/>
    </row>
    <row r="9" spans="1:33" ht="19.5">
      <c r="A9" s="59"/>
      <c r="B9" s="156">
        <f aca="true" t="shared" si="0" ref="B9:AF9">SUM(B7:B8)</f>
        <v>13.416432</v>
      </c>
      <c r="C9" s="156">
        <f t="shared" si="0"/>
        <v>15.447507750000002</v>
      </c>
      <c r="D9" s="156">
        <f t="shared" si="0"/>
        <v>14.582</v>
      </c>
      <c r="E9" s="156">
        <f t="shared" si="0"/>
        <v>14.726</v>
      </c>
      <c r="F9" s="156">
        <f t="shared" si="0"/>
        <v>14.922</v>
      </c>
      <c r="G9" s="156">
        <f t="shared" si="0"/>
        <v>14.286</v>
      </c>
      <c r="H9" s="156">
        <f t="shared" si="0"/>
        <v>14.962</v>
      </c>
      <c r="I9" s="156">
        <f t="shared" si="0"/>
        <v>14.847</v>
      </c>
      <c r="J9" s="156">
        <f t="shared" si="0"/>
        <v>14.651</v>
      </c>
      <c r="K9" s="156">
        <f t="shared" si="0"/>
        <v>14.435</v>
      </c>
      <c r="L9" s="156">
        <f t="shared" si="0"/>
        <v>15.017</v>
      </c>
      <c r="M9" s="156">
        <f t="shared" si="0"/>
        <v>15.111</v>
      </c>
      <c r="N9" s="156">
        <f t="shared" si="0"/>
        <v>15.333</v>
      </c>
      <c r="O9" s="156">
        <f t="shared" si="0"/>
        <v>14.407</v>
      </c>
      <c r="P9" s="156">
        <f t="shared" si="0"/>
        <v>14.949</v>
      </c>
      <c r="Q9" s="156">
        <f t="shared" si="0"/>
        <v>15.15</v>
      </c>
      <c r="R9" s="156">
        <f t="shared" si="0"/>
        <v>14.933</v>
      </c>
      <c r="S9" s="156">
        <f t="shared" si="0"/>
        <v>15.342</v>
      </c>
      <c r="T9" s="156">
        <f t="shared" si="0"/>
        <v>15.592</v>
      </c>
      <c r="U9" s="156">
        <f t="shared" si="0"/>
        <v>15.307</v>
      </c>
      <c r="V9" s="156">
        <f t="shared" si="0"/>
        <v>15.121</v>
      </c>
      <c r="W9" s="156">
        <f t="shared" si="0"/>
        <v>14.523</v>
      </c>
      <c r="X9" s="156">
        <f t="shared" si="0"/>
        <v>15.278</v>
      </c>
      <c r="Y9" s="156">
        <f t="shared" si="0"/>
        <v>15.755</v>
      </c>
      <c r="Z9" s="156">
        <f t="shared" si="0"/>
        <v>15.942</v>
      </c>
      <c r="AA9" s="156">
        <f t="shared" si="0"/>
        <v>16.436</v>
      </c>
      <c r="AB9" s="156">
        <f t="shared" si="0"/>
        <v>17.323</v>
      </c>
      <c r="AC9" s="156">
        <f t="shared" si="0"/>
        <v>17.665</v>
      </c>
      <c r="AD9" s="156">
        <f t="shared" si="0"/>
        <v>16.215</v>
      </c>
      <c r="AE9" s="156">
        <f t="shared" si="0"/>
        <v>15.919</v>
      </c>
      <c r="AF9" s="156">
        <f t="shared" si="0"/>
        <v>16.808</v>
      </c>
      <c r="AG9" s="156">
        <f>AVERAGE(B9:AF9)</f>
        <v>15.30325612096774</v>
      </c>
    </row>
    <row r="10" spans="1:33" ht="19.5">
      <c r="A10" s="58" t="s">
        <v>3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</row>
    <row r="11" spans="1:33" ht="19.5">
      <c r="A11" s="59" t="s">
        <v>18</v>
      </c>
      <c r="B11" s="157">
        <v>14.7</v>
      </c>
      <c r="C11" s="157">
        <v>14.5</v>
      </c>
      <c r="D11" s="157">
        <v>13.3</v>
      </c>
      <c r="E11" s="157">
        <v>13.6</v>
      </c>
      <c r="F11" s="157">
        <v>14.4</v>
      </c>
      <c r="G11" s="157">
        <v>13.6</v>
      </c>
      <c r="H11" s="157">
        <v>12.2</v>
      </c>
      <c r="I11" s="158">
        <v>14.2</v>
      </c>
      <c r="J11" s="158">
        <v>17.6</v>
      </c>
      <c r="K11" s="158">
        <v>15.1</v>
      </c>
      <c r="L11" s="157">
        <v>14.8</v>
      </c>
      <c r="M11" s="157">
        <v>13.3</v>
      </c>
      <c r="N11" s="157">
        <v>15.2</v>
      </c>
      <c r="O11" s="157">
        <v>11.3</v>
      </c>
      <c r="P11" s="157">
        <v>16.6</v>
      </c>
      <c r="Q11" s="157">
        <v>15.3</v>
      </c>
      <c r="R11" s="157">
        <v>14.6</v>
      </c>
      <c r="S11" s="159">
        <v>12.7</v>
      </c>
      <c r="T11" s="159">
        <v>15.4</v>
      </c>
      <c r="U11" s="180">
        <v>13.7</v>
      </c>
      <c r="V11" s="181">
        <v>13.9</v>
      </c>
      <c r="W11" s="180">
        <v>14.7</v>
      </c>
      <c r="X11" s="180">
        <v>17.5</v>
      </c>
      <c r="Y11" s="180">
        <v>14.3</v>
      </c>
      <c r="Z11" s="180">
        <v>14.5</v>
      </c>
      <c r="AA11" s="180">
        <v>14.3</v>
      </c>
      <c r="AB11" s="180">
        <v>17.1</v>
      </c>
      <c r="AC11" s="180">
        <v>15.4</v>
      </c>
      <c r="AD11" s="180">
        <v>18.1</v>
      </c>
      <c r="AE11" s="180">
        <v>14.5</v>
      </c>
      <c r="AF11" s="180">
        <v>16.5</v>
      </c>
      <c r="AG11" s="156"/>
    </row>
    <row r="12" spans="1:33" ht="19.5">
      <c r="A12" s="67" t="s">
        <v>26</v>
      </c>
      <c r="B12" s="157">
        <v>-0.6</v>
      </c>
      <c r="C12" s="157">
        <v>-0.5</v>
      </c>
      <c r="D12" s="157">
        <v>-0.5</v>
      </c>
      <c r="E12" s="157">
        <v>-0.5</v>
      </c>
      <c r="F12" s="157">
        <v>-0.5</v>
      </c>
      <c r="G12" s="157">
        <v>-0.5</v>
      </c>
      <c r="H12" s="157">
        <v>-0.5</v>
      </c>
      <c r="I12" s="158">
        <v>-0.5</v>
      </c>
      <c r="J12" s="158">
        <v>-0.5</v>
      </c>
      <c r="K12" s="158">
        <v>-0.5</v>
      </c>
      <c r="L12" s="157">
        <v>-0.5</v>
      </c>
      <c r="M12" s="157">
        <v>-0.4</v>
      </c>
      <c r="N12" s="157">
        <v>-0.3</v>
      </c>
      <c r="O12" s="157">
        <v>-0.4</v>
      </c>
      <c r="P12" s="157">
        <v>-0.5</v>
      </c>
      <c r="Q12" s="157">
        <v>-0.4</v>
      </c>
      <c r="R12" s="157">
        <v>-0.4</v>
      </c>
      <c r="S12" s="159">
        <v>-0.3</v>
      </c>
      <c r="T12" s="159">
        <v>-0.5</v>
      </c>
      <c r="U12" s="180">
        <v>-0.5</v>
      </c>
      <c r="V12" s="180">
        <v>-0.5</v>
      </c>
      <c r="W12" s="180">
        <v>-0.5</v>
      </c>
      <c r="X12" s="180">
        <v>-0.6</v>
      </c>
      <c r="Y12" s="180">
        <v>-0.5</v>
      </c>
      <c r="Z12" s="180">
        <v>-0.5</v>
      </c>
      <c r="AA12" s="180">
        <v>-0.5</v>
      </c>
      <c r="AB12" s="180">
        <v>-0.6</v>
      </c>
      <c r="AC12" s="180">
        <v>-0.5</v>
      </c>
      <c r="AD12" s="180">
        <v>-0.6</v>
      </c>
      <c r="AE12" s="180">
        <v>-0.4</v>
      </c>
      <c r="AF12" s="180">
        <v>-0.5</v>
      </c>
      <c r="AG12" s="156"/>
    </row>
    <row r="13" spans="1:33" ht="19.5">
      <c r="A13" s="59" t="s">
        <v>5</v>
      </c>
      <c r="B13" s="157">
        <v>3</v>
      </c>
      <c r="C13" s="157">
        <v>2.9</v>
      </c>
      <c r="D13" s="157">
        <v>3</v>
      </c>
      <c r="E13" s="157">
        <v>3</v>
      </c>
      <c r="F13" s="157">
        <v>3</v>
      </c>
      <c r="G13" s="157">
        <v>2.9</v>
      </c>
      <c r="H13" s="157">
        <v>3</v>
      </c>
      <c r="I13" s="158">
        <v>3.1</v>
      </c>
      <c r="J13" s="158">
        <v>3.1</v>
      </c>
      <c r="K13" s="158">
        <v>2.8</v>
      </c>
      <c r="L13" s="157">
        <v>2.9</v>
      </c>
      <c r="M13" s="157">
        <v>3</v>
      </c>
      <c r="N13" s="157">
        <v>3</v>
      </c>
      <c r="O13" s="157">
        <v>2.9</v>
      </c>
      <c r="P13" s="157">
        <v>3</v>
      </c>
      <c r="Q13" s="157">
        <v>3</v>
      </c>
      <c r="R13" s="157">
        <v>3</v>
      </c>
      <c r="S13" s="159">
        <v>2.9</v>
      </c>
      <c r="T13" s="159">
        <v>2.9</v>
      </c>
      <c r="U13" s="180">
        <v>2.9</v>
      </c>
      <c r="V13" s="180">
        <v>2.9</v>
      </c>
      <c r="W13" s="180">
        <v>2.9</v>
      </c>
      <c r="X13" s="180">
        <v>3</v>
      </c>
      <c r="Y13" s="179">
        <v>3</v>
      </c>
      <c r="Z13" s="180">
        <v>2.9</v>
      </c>
      <c r="AA13" s="180">
        <v>3</v>
      </c>
      <c r="AB13" s="180">
        <v>3.1</v>
      </c>
      <c r="AC13" s="180">
        <v>2.9</v>
      </c>
      <c r="AD13" s="180">
        <v>2.9</v>
      </c>
      <c r="AE13" s="180">
        <v>2.9</v>
      </c>
      <c r="AF13" s="180">
        <v>3.1</v>
      </c>
      <c r="AG13" s="156"/>
    </row>
    <row r="14" spans="1:33" ht="19.5">
      <c r="A14" s="59" t="s">
        <v>6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56"/>
    </row>
    <row r="15" spans="1:33" ht="19.5">
      <c r="A15" s="59" t="s">
        <v>7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56"/>
    </row>
    <row r="16" spans="1:33" ht="19.5">
      <c r="A16" s="59"/>
      <c r="B16" s="156">
        <f aca="true" t="shared" si="1" ref="B16:G16">SUM(B11:B15)</f>
        <v>17.1</v>
      </c>
      <c r="C16" s="156">
        <f t="shared" si="1"/>
        <v>16.9</v>
      </c>
      <c r="D16" s="156">
        <f t="shared" si="1"/>
        <v>15.8</v>
      </c>
      <c r="E16" s="156">
        <f t="shared" si="1"/>
        <v>16.1</v>
      </c>
      <c r="F16" s="156">
        <f t="shared" si="1"/>
        <v>16.9</v>
      </c>
      <c r="G16" s="156">
        <f t="shared" si="1"/>
        <v>16</v>
      </c>
      <c r="H16" s="156">
        <f>SUM(B11:B15)</f>
        <v>17.1</v>
      </c>
      <c r="I16" s="156">
        <f>SUM(C11:C15)</f>
        <v>16.9</v>
      </c>
      <c r="J16" s="156">
        <f>SUM(D11:D15)</f>
        <v>15.8</v>
      </c>
      <c r="K16" s="156">
        <f>SUM(E11:E15)</f>
        <v>16.1</v>
      </c>
      <c r="L16" s="156">
        <f aca="true" t="shared" si="2" ref="L16:AF16">SUM(L11:L15)</f>
        <v>17.2</v>
      </c>
      <c r="M16" s="156">
        <f t="shared" si="2"/>
        <v>15.9</v>
      </c>
      <c r="N16" s="156">
        <f t="shared" si="2"/>
        <v>17.9</v>
      </c>
      <c r="O16" s="156">
        <f t="shared" si="2"/>
        <v>13.8</v>
      </c>
      <c r="P16" s="156">
        <f t="shared" si="2"/>
        <v>19.1</v>
      </c>
      <c r="Q16" s="156">
        <f t="shared" si="2"/>
        <v>17.9</v>
      </c>
      <c r="R16" s="156">
        <f t="shared" si="2"/>
        <v>17.2</v>
      </c>
      <c r="S16" s="156">
        <f t="shared" si="2"/>
        <v>15.299999999999999</v>
      </c>
      <c r="T16" s="156">
        <f t="shared" si="2"/>
        <v>17.8</v>
      </c>
      <c r="U16" s="156">
        <f t="shared" si="2"/>
        <v>16.099999999999998</v>
      </c>
      <c r="V16" s="156">
        <f t="shared" si="2"/>
        <v>16.3</v>
      </c>
      <c r="W16" s="156">
        <f t="shared" si="2"/>
        <v>17.099999999999998</v>
      </c>
      <c r="X16" s="156">
        <f t="shared" si="2"/>
        <v>19.9</v>
      </c>
      <c r="Y16" s="156">
        <f t="shared" si="2"/>
        <v>16.8</v>
      </c>
      <c r="Z16" s="156">
        <f t="shared" si="2"/>
        <v>16.9</v>
      </c>
      <c r="AA16" s="156">
        <f t="shared" si="2"/>
        <v>16.8</v>
      </c>
      <c r="AB16" s="156">
        <f t="shared" si="2"/>
        <v>19.6</v>
      </c>
      <c r="AC16" s="156">
        <f t="shared" si="2"/>
        <v>17.8</v>
      </c>
      <c r="AD16" s="156">
        <f t="shared" si="2"/>
        <v>20.4</v>
      </c>
      <c r="AE16" s="156">
        <f t="shared" si="2"/>
        <v>17</v>
      </c>
      <c r="AF16" s="156">
        <f t="shared" si="2"/>
        <v>19.1</v>
      </c>
      <c r="AG16" s="156">
        <f>AVERAGE(B16:AF16)</f>
        <v>17.116129032258065</v>
      </c>
    </row>
    <row r="17" spans="1:33" ht="19.5">
      <c r="A17" s="58" t="s">
        <v>32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</row>
    <row r="18" spans="1:33" ht="19.5">
      <c r="A18" s="59" t="s">
        <v>8</v>
      </c>
      <c r="B18" s="161">
        <v>14.67</v>
      </c>
      <c r="C18" s="161">
        <v>13.55</v>
      </c>
      <c r="D18" s="161">
        <v>15.25</v>
      </c>
      <c r="E18" s="161">
        <v>14.94</v>
      </c>
      <c r="F18" s="161">
        <v>15.01</v>
      </c>
      <c r="G18" s="161">
        <v>13.07</v>
      </c>
      <c r="H18" s="161">
        <v>14.63</v>
      </c>
      <c r="I18" s="161">
        <v>15.22</v>
      </c>
      <c r="J18" s="161">
        <v>14.51</v>
      </c>
      <c r="K18" s="161">
        <v>13.39</v>
      </c>
      <c r="L18" s="161">
        <v>13.25</v>
      </c>
      <c r="M18" s="161">
        <v>12.53</v>
      </c>
      <c r="N18" s="161">
        <v>13.83</v>
      </c>
      <c r="O18" s="161">
        <v>13.16</v>
      </c>
      <c r="P18" s="161">
        <v>13.01</v>
      </c>
      <c r="Q18" s="161">
        <v>14.97</v>
      </c>
      <c r="R18" s="161">
        <v>14.69</v>
      </c>
      <c r="S18" s="161">
        <v>13.78</v>
      </c>
      <c r="T18" s="161">
        <v>14.96</v>
      </c>
      <c r="U18" s="161">
        <v>14.22</v>
      </c>
      <c r="V18" s="161">
        <v>14.91</v>
      </c>
      <c r="W18" s="161">
        <v>14.6</v>
      </c>
      <c r="X18" s="161">
        <v>13.81</v>
      </c>
      <c r="Y18" s="161">
        <v>13.11</v>
      </c>
      <c r="Z18" s="161">
        <v>13.59</v>
      </c>
      <c r="AA18" s="161">
        <v>14.84</v>
      </c>
      <c r="AB18" s="161">
        <v>17.41</v>
      </c>
      <c r="AC18" s="161">
        <v>18.55</v>
      </c>
      <c r="AD18" s="161">
        <v>16.91</v>
      </c>
      <c r="AE18" s="161">
        <v>17.38</v>
      </c>
      <c r="AF18" s="161">
        <v>18</v>
      </c>
      <c r="AG18" s="156"/>
    </row>
    <row r="19" spans="1:33" ht="19.5">
      <c r="A19" s="67" t="s">
        <v>26</v>
      </c>
      <c r="B19" s="161">
        <v>0</v>
      </c>
      <c r="C19" s="161">
        <v>0</v>
      </c>
      <c r="D19" s="161">
        <v>0</v>
      </c>
      <c r="E19" s="161">
        <v>0</v>
      </c>
      <c r="F19" s="161">
        <v>0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1">
        <v>0</v>
      </c>
      <c r="R19" s="161">
        <v>0</v>
      </c>
      <c r="S19" s="161">
        <v>0</v>
      </c>
      <c r="T19" s="161">
        <v>0</v>
      </c>
      <c r="U19" s="161">
        <v>0</v>
      </c>
      <c r="V19" s="161">
        <v>0</v>
      </c>
      <c r="W19" s="161">
        <v>0</v>
      </c>
      <c r="X19" s="161">
        <v>0</v>
      </c>
      <c r="Y19" s="161">
        <v>0</v>
      </c>
      <c r="Z19" s="161">
        <v>0</v>
      </c>
      <c r="AA19" s="161">
        <v>0</v>
      </c>
      <c r="AB19" s="161">
        <v>0</v>
      </c>
      <c r="AC19" s="161">
        <v>0</v>
      </c>
      <c r="AD19" s="161">
        <v>0</v>
      </c>
      <c r="AE19" s="161">
        <v>0</v>
      </c>
      <c r="AF19" s="161">
        <v>0</v>
      </c>
      <c r="AG19" s="156"/>
    </row>
    <row r="20" spans="1:33" ht="19.5">
      <c r="A20" s="59" t="s">
        <v>9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55"/>
    </row>
    <row r="21" spans="1:33" ht="19.5">
      <c r="A21" s="59" t="s">
        <v>23</v>
      </c>
      <c r="B21" s="162">
        <v>57</v>
      </c>
      <c r="C21" s="162">
        <v>65</v>
      </c>
      <c r="D21" s="162">
        <v>55</v>
      </c>
      <c r="E21" s="162">
        <v>56</v>
      </c>
      <c r="F21" s="162">
        <v>50</v>
      </c>
      <c r="G21" s="162">
        <v>62</v>
      </c>
      <c r="H21" s="162">
        <v>38</v>
      </c>
      <c r="I21" s="162">
        <v>52</v>
      </c>
      <c r="J21" s="162">
        <v>45</v>
      </c>
      <c r="K21" s="162">
        <v>56</v>
      </c>
      <c r="L21" s="162">
        <v>60</v>
      </c>
      <c r="M21" s="162">
        <v>62</v>
      </c>
      <c r="N21" s="162">
        <v>62</v>
      </c>
      <c r="O21" s="162">
        <v>62</v>
      </c>
      <c r="P21" s="162">
        <v>60</v>
      </c>
      <c r="Q21" s="162">
        <v>45</v>
      </c>
      <c r="R21" s="162">
        <v>57</v>
      </c>
      <c r="S21" s="162">
        <v>60</v>
      </c>
      <c r="T21" s="162">
        <v>60</v>
      </c>
      <c r="U21" s="162">
        <v>50</v>
      </c>
      <c r="V21" s="162">
        <v>55</v>
      </c>
      <c r="W21" s="162">
        <v>51</v>
      </c>
      <c r="X21" s="162">
        <v>52</v>
      </c>
      <c r="Y21" s="162">
        <v>48</v>
      </c>
      <c r="Z21" s="162">
        <v>52</v>
      </c>
      <c r="AA21" s="162">
        <v>48</v>
      </c>
      <c r="AB21" s="162">
        <v>58</v>
      </c>
      <c r="AC21" s="162">
        <v>80</v>
      </c>
      <c r="AD21" s="162">
        <v>53</v>
      </c>
      <c r="AE21" s="162">
        <v>115</v>
      </c>
      <c r="AF21" s="162">
        <v>50</v>
      </c>
      <c r="AG21" s="156"/>
    </row>
    <row r="22" spans="1:33" ht="19.5">
      <c r="A22" s="59" t="s">
        <v>22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56"/>
    </row>
    <row r="23" spans="1:33" ht="19.5">
      <c r="A23" s="59" t="s">
        <v>24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56"/>
    </row>
    <row r="24" spans="1:33" ht="19.5">
      <c r="A24" s="59" t="s">
        <v>25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56"/>
    </row>
    <row r="25" spans="1:33" ht="19.5">
      <c r="A25" s="59" t="s">
        <v>17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56"/>
    </row>
    <row r="26" spans="1:33" ht="19.5">
      <c r="A26" s="59" t="s">
        <v>5</v>
      </c>
      <c r="B26" s="163">
        <v>2.2</v>
      </c>
      <c r="C26" s="163">
        <v>2.2</v>
      </c>
      <c r="D26" s="163">
        <v>2.2</v>
      </c>
      <c r="E26" s="163">
        <v>2.2</v>
      </c>
      <c r="F26" s="163">
        <v>2.2</v>
      </c>
      <c r="G26" s="163">
        <v>2.2</v>
      </c>
      <c r="H26" s="163">
        <v>2.2</v>
      </c>
      <c r="I26" s="163">
        <v>2.6</v>
      </c>
      <c r="J26" s="163">
        <v>2.6</v>
      </c>
      <c r="K26" s="163">
        <v>2.6</v>
      </c>
      <c r="L26" s="163">
        <v>2.6</v>
      </c>
      <c r="M26" s="163">
        <v>2.6</v>
      </c>
      <c r="N26" s="163">
        <v>2.6</v>
      </c>
      <c r="O26" s="163">
        <v>3.22</v>
      </c>
      <c r="P26" s="163">
        <v>3.22</v>
      </c>
      <c r="Q26" s="163">
        <v>3.22</v>
      </c>
      <c r="R26" s="163">
        <v>3.22</v>
      </c>
      <c r="S26" s="163">
        <v>3.22</v>
      </c>
      <c r="T26" s="163">
        <v>3.22</v>
      </c>
      <c r="U26" s="163">
        <v>3.22</v>
      </c>
      <c r="V26" s="163">
        <v>3.25</v>
      </c>
      <c r="W26" s="163">
        <v>3.25</v>
      </c>
      <c r="X26" s="163">
        <v>3.25</v>
      </c>
      <c r="Y26" s="163">
        <v>3.25</v>
      </c>
      <c r="Z26" s="163">
        <v>3.25</v>
      </c>
      <c r="AA26" s="163">
        <v>3.25</v>
      </c>
      <c r="AB26" s="163">
        <v>3.25</v>
      </c>
      <c r="AC26" s="163">
        <v>4.7</v>
      </c>
      <c r="AD26" s="163">
        <v>4.7</v>
      </c>
      <c r="AE26" s="163">
        <v>4.7</v>
      </c>
      <c r="AF26" s="163">
        <v>4.7</v>
      </c>
      <c r="AG26" s="156"/>
    </row>
    <row r="27" spans="1:33" ht="19.5">
      <c r="A27" s="59" t="s">
        <v>10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6"/>
    </row>
    <row r="28" spans="1:33" ht="19.5">
      <c r="A28" s="59" t="s">
        <v>7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6"/>
    </row>
    <row r="29" spans="1:36" ht="19.5">
      <c r="A29" s="59"/>
      <c r="B29" s="156">
        <f>SUM(B18,B25,B26,B27,B28,B19)</f>
        <v>16.87</v>
      </c>
      <c r="C29" s="156">
        <f aca="true" t="shared" si="3" ref="C29:K29">SUM(C18,C25,C26,C27,C28,C19)</f>
        <v>15.75</v>
      </c>
      <c r="D29" s="156">
        <f t="shared" si="3"/>
        <v>17.45</v>
      </c>
      <c r="E29" s="156">
        <f t="shared" si="3"/>
        <v>17.14</v>
      </c>
      <c r="F29" s="156">
        <f t="shared" si="3"/>
        <v>17.21</v>
      </c>
      <c r="G29" s="156">
        <f t="shared" si="3"/>
        <v>15.27</v>
      </c>
      <c r="H29" s="156">
        <f t="shared" si="3"/>
        <v>16.830000000000002</v>
      </c>
      <c r="I29" s="156">
        <f t="shared" si="3"/>
        <v>17.82</v>
      </c>
      <c r="J29" s="156">
        <f t="shared" si="3"/>
        <v>17.11</v>
      </c>
      <c r="K29" s="156">
        <f t="shared" si="3"/>
        <v>15.99</v>
      </c>
      <c r="L29" s="156">
        <f aca="true" t="shared" si="4" ref="L29:AF29">SUM(L18,L25,L26,L27,L28,L19)</f>
        <v>15.85</v>
      </c>
      <c r="M29" s="156">
        <f t="shared" si="4"/>
        <v>15.129999999999999</v>
      </c>
      <c r="N29" s="156">
        <f t="shared" si="4"/>
        <v>16.43</v>
      </c>
      <c r="O29" s="156">
        <f t="shared" si="4"/>
        <v>16.38</v>
      </c>
      <c r="P29" s="156">
        <f t="shared" si="4"/>
        <v>16.23</v>
      </c>
      <c r="Q29" s="156">
        <f t="shared" si="4"/>
        <v>18.19</v>
      </c>
      <c r="R29" s="156">
        <f t="shared" si="4"/>
        <v>17.91</v>
      </c>
      <c r="S29" s="156">
        <f t="shared" si="4"/>
        <v>17</v>
      </c>
      <c r="T29" s="156">
        <f t="shared" si="4"/>
        <v>18.18</v>
      </c>
      <c r="U29" s="156">
        <f t="shared" si="4"/>
        <v>17.44</v>
      </c>
      <c r="V29" s="156">
        <f t="shared" si="4"/>
        <v>18.16</v>
      </c>
      <c r="W29" s="156">
        <f t="shared" si="4"/>
        <v>17.85</v>
      </c>
      <c r="X29" s="156">
        <f t="shared" si="4"/>
        <v>17.060000000000002</v>
      </c>
      <c r="Y29" s="156">
        <f t="shared" si="4"/>
        <v>16.36</v>
      </c>
      <c r="Z29" s="156">
        <f t="shared" si="4"/>
        <v>16.84</v>
      </c>
      <c r="AA29" s="156">
        <f t="shared" si="4"/>
        <v>18.09</v>
      </c>
      <c r="AB29" s="156">
        <f t="shared" si="4"/>
        <v>20.66</v>
      </c>
      <c r="AC29" s="156">
        <f t="shared" si="4"/>
        <v>23.25</v>
      </c>
      <c r="AD29" s="156">
        <f t="shared" si="4"/>
        <v>21.61</v>
      </c>
      <c r="AE29" s="156">
        <f t="shared" si="4"/>
        <v>22.08</v>
      </c>
      <c r="AF29" s="156">
        <f t="shared" si="4"/>
        <v>22.7</v>
      </c>
      <c r="AG29" s="156">
        <f>AVERAGE(B29:AF29)</f>
        <v>17.76903225806452</v>
      </c>
      <c r="AI29" s="122"/>
      <c r="AJ29" s="108"/>
    </row>
    <row r="30" spans="1:36" ht="19.5">
      <c r="A30" s="58" t="s">
        <v>11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I30" s="122"/>
      <c r="AJ30" s="108"/>
    </row>
    <row r="31" spans="1:36" ht="19.5">
      <c r="A31" s="59" t="s">
        <v>12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56"/>
      <c r="AI31" s="122"/>
      <c r="AJ31" s="108"/>
    </row>
    <row r="32" spans="1:36" ht="19.5">
      <c r="A32" s="59" t="s">
        <v>29</v>
      </c>
      <c r="B32" s="164"/>
      <c r="C32" s="164"/>
      <c r="D32" s="164"/>
      <c r="E32" s="164"/>
      <c r="F32" s="164"/>
      <c r="G32" s="164"/>
      <c r="H32" s="164"/>
      <c r="I32" s="165"/>
      <c r="J32" s="164"/>
      <c r="K32" s="164"/>
      <c r="L32" s="164"/>
      <c r="M32" s="164"/>
      <c r="N32" s="164"/>
      <c r="O32" s="164"/>
      <c r="P32" s="164"/>
      <c r="Q32" s="164"/>
      <c r="R32" s="164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56">
        <f>SUM(B32:AF32)</f>
        <v>0</v>
      </c>
      <c r="AI32" s="122"/>
      <c r="AJ32" s="108"/>
    </row>
    <row r="33" spans="1:36" ht="19.5">
      <c r="A33" s="59" t="s">
        <v>4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56"/>
      <c r="AI33" s="122"/>
      <c r="AJ33" s="108"/>
    </row>
    <row r="34" spans="1:33" ht="19.5">
      <c r="A34" s="59" t="s">
        <v>13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6"/>
    </row>
    <row r="35" spans="1:33" ht="19.5">
      <c r="A35" s="59" t="s">
        <v>10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6"/>
    </row>
    <row r="36" spans="1:33" ht="19.5">
      <c r="A36" s="59"/>
      <c r="B36" s="156">
        <f aca="true" t="shared" si="5" ref="B36:N36">SUM(B31:B35)</f>
        <v>0</v>
      </c>
      <c r="C36" s="156">
        <f t="shared" si="5"/>
        <v>0</v>
      </c>
      <c r="D36" s="156">
        <f t="shared" si="5"/>
        <v>0</v>
      </c>
      <c r="E36" s="156">
        <f t="shared" si="5"/>
        <v>0</v>
      </c>
      <c r="F36" s="156">
        <f t="shared" si="5"/>
        <v>0</v>
      </c>
      <c r="G36" s="156">
        <f t="shared" si="5"/>
        <v>0</v>
      </c>
      <c r="H36" s="156">
        <f t="shared" si="5"/>
        <v>0</v>
      </c>
      <c r="I36" s="156">
        <f t="shared" si="5"/>
        <v>0</v>
      </c>
      <c r="J36" s="156">
        <f t="shared" si="5"/>
        <v>0</v>
      </c>
      <c r="K36" s="156">
        <f t="shared" si="5"/>
        <v>0</v>
      </c>
      <c r="L36" s="156">
        <f t="shared" si="5"/>
        <v>0</v>
      </c>
      <c r="M36" s="156">
        <f t="shared" si="5"/>
        <v>0</v>
      </c>
      <c r="N36" s="156">
        <f t="shared" si="5"/>
        <v>0</v>
      </c>
      <c r="O36" s="156">
        <f aca="true" t="shared" si="6" ref="O36:AF36">SUM(O31:O35)</f>
        <v>0</v>
      </c>
      <c r="P36" s="156">
        <f t="shared" si="6"/>
        <v>0</v>
      </c>
      <c r="Q36" s="156">
        <f t="shared" si="6"/>
        <v>0</v>
      </c>
      <c r="R36" s="156">
        <f t="shared" si="6"/>
        <v>0</v>
      </c>
      <c r="S36" s="156">
        <f t="shared" si="6"/>
        <v>0</v>
      </c>
      <c r="T36" s="156">
        <f t="shared" si="6"/>
        <v>0</v>
      </c>
      <c r="U36" s="156">
        <f t="shared" si="6"/>
        <v>0</v>
      </c>
      <c r="V36" s="156">
        <f t="shared" si="6"/>
        <v>0</v>
      </c>
      <c r="W36" s="156">
        <f t="shared" si="6"/>
        <v>0</v>
      </c>
      <c r="X36" s="156">
        <f t="shared" si="6"/>
        <v>0</v>
      </c>
      <c r="Y36" s="156">
        <f t="shared" si="6"/>
        <v>0</v>
      </c>
      <c r="Z36" s="156">
        <f t="shared" si="6"/>
        <v>0</v>
      </c>
      <c r="AA36" s="156">
        <f t="shared" si="6"/>
        <v>0</v>
      </c>
      <c r="AB36" s="156">
        <f t="shared" si="6"/>
        <v>0</v>
      </c>
      <c r="AC36" s="156">
        <f t="shared" si="6"/>
        <v>0</v>
      </c>
      <c r="AD36" s="156">
        <f t="shared" si="6"/>
        <v>0</v>
      </c>
      <c r="AE36" s="156">
        <f t="shared" si="6"/>
        <v>0</v>
      </c>
      <c r="AF36" s="156">
        <f t="shared" si="6"/>
        <v>0</v>
      </c>
      <c r="AG36" s="156">
        <f>AVERAGE(B36:AF36)</f>
        <v>0</v>
      </c>
    </row>
    <row r="37" spans="1:33" ht="19.5">
      <c r="A37" s="58" t="s">
        <v>14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</row>
    <row r="38" spans="1:33" ht="19.5">
      <c r="A38" s="59" t="s">
        <v>4</v>
      </c>
      <c r="B38" s="15">
        <v>0.5</v>
      </c>
      <c r="C38" s="15">
        <v>0.4</v>
      </c>
      <c r="D38" s="15">
        <v>0.5</v>
      </c>
      <c r="E38" s="15">
        <v>0.1</v>
      </c>
      <c r="F38" s="15">
        <v>0.6</v>
      </c>
      <c r="G38" s="15">
        <v>0.3</v>
      </c>
      <c r="H38" s="15">
        <v>0.4</v>
      </c>
      <c r="I38" s="15">
        <v>0.2</v>
      </c>
      <c r="J38" s="15">
        <v>0.5</v>
      </c>
      <c r="K38" s="15">
        <v>0.4</v>
      </c>
      <c r="L38" s="15">
        <v>0.4</v>
      </c>
      <c r="M38" s="15">
        <v>0.6</v>
      </c>
      <c r="N38" s="15">
        <v>0.3</v>
      </c>
      <c r="O38" s="15">
        <v>0.6</v>
      </c>
      <c r="P38" s="15">
        <v>0.1</v>
      </c>
      <c r="Q38" s="15">
        <v>0.8</v>
      </c>
      <c r="R38" s="15">
        <v>0.2</v>
      </c>
      <c r="S38" s="15">
        <v>0.6</v>
      </c>
      <c r="T38" s="15">
        <v>0.3</v>
      </c>
      <c r="U38" s="15">
        <v>0.5</v>
      </c>
      <c r="V38" s="15">
        <v>0.3</v>
      </c>
      <c r="W38" s="15">
        <v>0.3</v>
      </c>
      <c r="X38" s="178">
        <v>0.4</v>
      </c>
      <c r="Y38" s="178">
        <v>0.5</v>
      </c>
      <c r="Z38" s="178">
        <v>0.6</v>
      </c>
      <c r="AA38" s="178">
        <v>0.1</v>
      </c>
      <c r="AB38" s="178">
        <v>0.5</v>
      </c>
      <c r="AC38" s="178">
        <v>0.8</v>
      </c>
      <c r="AD38" s="178">
        <v>0.3</v>
      </c>
      <c r="AE38" s="178">
        <v>0.2</v>
      </c>
      <c r="AF38" s="178">
        <v>0.5</v>
      </c>
      <c r="AG38" s="156">
        <f>AVERAGE(B38:AF38)</f>
        <v>0.41290322580645156</v>
      </c>
    </row>
    <row r="39" spans="1:33" ht="19.5">
      <c r="A39" s="59" t="s">
        <v>15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</row>
    <row r="40" spans="1:33" ht="19.5">
      <c r="A40" s="59" t="s">
        <v>16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6"/>
    </row>
    <row r="41" spans="1:33" ht="19.5">
      <c r="A41" s="58" t="s">
        <v>20</v>
      </c>
      <c r="B41" s="156">
        <f aca="true" t="shared" si="7" ref="B41:K41">SUM(B39:B40)</f>
        <v>0</v>
      </c>
      <c r="C41" s="156">
        <f t="shared" si="7"/>
        <v>0</v>
      </c>
      <c r="D41" s="156">
        <f t="shared" si="7"/>
        <v>0</v>
      </c>
      <c r="E41" s="156">
        <f t="shared" si="7"/>
        <v>0</v>
      </c>
      <c r="F41" s="156">
        <f t="shared" si="7"/>
        <v>0</v>
      </c>
      <c r="G41" s="156">
        <f t="shared" si="7"/>
        <v>0</v>
      </c>
      <c r="H41" s="156">
        <f t="shared" si="7"/>
        <v>0</v>
      </c>
      <c r="I41" s="156">
        <f t="shared" si="7"/>
        <v>0</v>
      </c>
      <c r="J41" s="156">
        <f t="shared" si="7"/>
        <v>0</v>
      </c>
      <c r="K41" s="156">
        <f t="shared" si="7"/>
        <v>0</v>
      </c>
      <c r="L41" s="156">
        <f aca="true" t="shared" si="8" ref="L41:AF41">SUM(L39:L40)</f>
        <v>0</v>
      </c>
      <c r="M41" s="156">
        <f t="shared" si="8"/>
        <v>0</v>
      </c>
      <c r="N41" s="156">
        <f t="shared" si="8"/>
        <v>0</v>
      </c>
      <c r="O41" s="156">
        <f t="shared" si="8"/>
        <v>0</v>
      </c>
      <c r="P41" s="156">
        <f t="shared" si="8"/>
        <v>0</v>
      </c>
      <c r="Q41" s="156">
        <f t="shared" si="8"/>
        <v>0</v>
      </c>
      <c r="R41" s="156">
        <f t="shared" si="8"/>
        <v>0</v>
      </c>
      <c r="S41" s="156">
        <f t="shared" si="8"/>
        <v>0</v>
      </c>
      <c r="T41" s="156">
        <f t="shared" si="8"/>
        <v>0</v>
      </c>
      <c r="U41" s="156">
        <f t="shared" si="8"/>
        <v>0</v>
      </c>
      <c r="V41" s="156">
        <f t="shared" si="8"/>
        <v>0</v>
      </c>
      <c r="W41" s="156">
        <f t="shared" si="8"/>
        <v>0</v>
      </c>
      <c r="X41" s="156">
        <f t="shared" si="8"/>
        <v>0</v>
      </c>
      <c r="Y41" s="156">
        <f t="shared" si="8"/>
        <v>0</v>
      </c>
      <c r="Z41" s="156">
        <f t="shared" si="8"/>
        <v>0</v>
      </c>
      <c r="AA41" s="156">
        <f t="shared" si="8"/>
        <v>0</v>
      </c>
      <c r="AB41" s="156">
        <f t="shared" si="8"/>
        <v>0</v>
      </c>
      <c r="AC41" s="156">
        <f t="shared" si="8"/>
        <v>0</v>
      </c>
      <c r="AD41" s="156">
        <f t="shared" si="8"/>
        <v>0</v>
      </c>
      <c r="AE41" s="156">
        <f t="shared" si="8"/>
        <v>0</v>
      </c>
      <c r="AF41" s="156">
        <f t="shared" si="8"/>
        <v>0</v>
      </c>
      <c r="AG41" s="156">
        <f>AVERAGE(B41:AF41)</f>
        <v>0</v>
      </c>
    </row>
    <row r="42" spans="1:33" ht="22.5">
      <c r="A42" s="58"/>
      <c r="B42" s="26"/>
      <c r="C42" s="60"/>
      <c r="D42" s="60"/>
      <c r="E42" s="60"/>
      <c r="F42" s="60"/>
      <c r="G42" s="60"/>
      <c r="H42" s="67"/>
      <c r="I42" s="68"/>
      <c r="J42" s="68"/>
      <c r="K42" s="68"/>
      <c r="L42" s="68"/>
      <c r="M42" s="68"/>
      <c r="N42" s="68"/>
      <c r="O42" s="68"/>
      <c r="P42" s="68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5"/>
    </row>
    <row r="43" spans="1:33" ht="22.5">
      <c r="A43" s="59" t="s">
        <v>31</v>
      </c>
      <c r="B43" s="59"/>
      <c r="C43" s="59"/>
      <c r="D43" s="59"/>
      <c r="E43" s="59"/>
      <c r="F43" s="59"/>
      <c r="G43" s="59"/>
      <c r="H43" s="59"/>
      <c r="I43" s="70"/>
      <c r="J43" s="70"/>
      <c r="K43" s="70"/>
      <c r="L43" s="70"/>
      <c r="M43" s="70"/>
      <c r="N43" s="70"/>
      <c r="O43" s="70"/>
      <c r="P43" s="70"/>
      <c r="Q43" s="67"/>
      <c r="R43" s="67"/>
      <c r="S43" s="59"/>
      <c r="T43" s="59"/>
      <c r="U43" s="59"/>
      <c r="V43" s="59"/>
      <c r="W43" s="59"/>
      <c r="X43" s="59"/>
      <c r="Y43" s="59"/>
      <c r="Z43" s="70"/>
      <c r="AA43" s="70"/>
      <c r="AB43" s="70"/>
      <c r="AC43" s="70"/>
      <c r="AD43" s="70"/>
      <c r="AE43" s="70"/>
      <c r="AF43" s="70"/>
      <c r="AG43" s="72"/>
    </row>
  </sheetData>
  <sheetProtection/>
  <printOptions/>
  <pageMargins left="0.2" right="0.2" top="0.5" bottom="0.31" header="0.5" footer="0.5"/>
  <pageSetup horizontalDpi="300" verticalDpi="300" orientation="landscape" scale="3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44"/>
  <sheetViews>
    <sheetView zoomScale="50" zoomScaleNormal="5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7" sqref="A17"/>
    </sheetView>
  </sheetViews>
  <sheetFormatPr defaultColWidth="11.5546875" defaultRowHeight="15"/>
  <cols>
    <col min="1" max="1" width="32.3359375" style="15" customWidth="1"/>
    <col min="2" max="31" width="7.77734375" style="15" customWidth="1"/>
    <col min="32" max="32" width="7.77734375" style="37" customWidth="1"/>
    <col min="33" max="16384" width="11.5546875" style="15" customWidth="1"/>
  </cols>
  <sheetData>
    <row r="1" spans="1:32" ht="22.5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103"/>
    </row>
    <row r="2" spans="1:32" ht="22.5">
      <c r="A2" s="1">
        <v>42522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103"/>
    </row>
    <row r="3" spans="1:32" ht="22.5">
      <c r="A3" s="3" t="s">
        <v>19</v>
      </c>
      <c r="Z3" s="4"/>
      <c r="AA3" s="3"/>
      <c r="AB3" s="4"/>
      <c r="AC3" s="4"/>
      <c r="AD3" s="4"/>
      <c r="AE3" s="4"/>
      <c r="AF3" s="38"/>
    </row>
    <row r="4" spans="1:35" ht="22.5">
      <c r="A4" s="6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30"/>
      <c r="AG4" s="25"/>
      <c r="AH4" s="25"/>
      <c r="AI4" s="25"/>
    </row>
    <row r="5" spans="1:32" ht="22.5">
      <c r="A5" s="8"/>
      <c r="B5" s="91">
        <v>1</v>
      </c>
      <c r="C5" s="91">
        <v>2</v>
      </c>
      <c r="D5" s="91">
        <v>3</v>
      </c>
      <c r="E5" s="91">
        <v>4</v>
      </c>
      <c r="F5" s="91">
        <v>5</v>
      </c>
      <c r="G5" s="91">
        <v>6</v>
      </c>
      <c r="H5" s="91">
        <v>7</v>
      </c>
      <c r="I5" s="91">
        <v>8</v>
      </c>
      <c r="J5" s="91">
        <v>9</v>
      </c>
      <c r="K5" s="91">
        <v>10</v>
      </c>
      <c r="L5" s="91">
        <v>11</v>
      </c>
      <c r="M5" s="91">
        <v>12</v>
      </c>
      <c r="N5" s="91">
        <v>13</v>
      </c>
      <c r="O5" s="91">
        <v>14</v>
      </c>
      <c r="P5" s="91">
        <v>15</v>
      </c>
      <c r="Q5" s="92">
        <v>16</v>
      </c>
      <c r="R5" s="92">
        <v>17</v>
      </c>
      <c r="S5" s="93">
        <v>18</v>
      </c>
      <c r="T5" s="93">
        <v>19</v>
      </c>
      <c r="U5" s="93">
        <v>20</v>
      </c>
      <c r="V5" s="93">
        <v>21</v>
      </c>
      <c r="W5" s="93">
        <v>22</v>
      </c>
      <c r="X5" s="93">
        <v>23</v>
      </c>
      <c r="Y5" s="93">
        <v>24</v>
      </c>
      <c r="Z5" s="92">
        <v>25</v>
      </c>
      <c r="AA5" s="92">
        <v>26</v>
      </c>
      <c r="AB5" s="92">
        <v>27</v>
      </c>
      <c r="AC5" s="92">
        <v>28</v>
      </c>
      <c r="AD5" s="92">
        <v>29</v>
      </c>
      <c r="AE5" s="92">
        <v>30</v>
      </c>
      <c r="AF5" s="31" t="s">
        <v>30</v>
      </c>
    </row>
    <row r="6" spans="1:32" ht="22.5">
      <c r="A6" s="9" t="s">
        <v>0</v>
      </c>
      <c r="B6" s="16"/>
      <c r="C6" s="16"/>
      <c r="D6" s="16"/>
      <c r="E6" s="16"/>
      <c r="F6" s="16"/>
      <c r="G6" s="16"/>
      <c r="H6" s="16"/>
      <c r="I6" s="74"/>
      <c r="J6" s="74"/>
      <c r="K6" s="74"/>
      <c r="L6" s="74"/>
      <c r="M6" s="74"/>
      <c r="N6" s="74"/>
      <c r="O6" s="74"/>
      <c r="P6" s="74"/>
      <c r="Q6" s="22"/>
      <c r="R6" s="22"/>
      <c r="S6" s="25"/>
      <c r="T6" s="25"/>
      <c r="U6" s="25"/>
      <c r="V6" s="25"/>
      <c r="W6" s="25"/>
      <c r="X6" s="25"/>
      <c r="Y6" s="25"/>
      <c r="Z6" s="22"/>
      <c r="AA6" s="22"/>
      <c r="AB6" s="22"/>
      <c r="AC6" s="22"/>
      <c r="AD6" s="22"/>
      <c r="AE6" s="22"/>
      <c r="AF6" s="36"/>
    </row>
    <row r="7" spans="1:32" ht="19.5">
      <c r="A7" s="8" t="s">
        <v>1</v>
      </c>
      <c r="B7" s="166">
        <v>0</v>
      </c>
      <c r="C7" s="166">
        <v>0</v>
      </c>
      <c r="D7" s="166">
        <v>0</v>
      </c>
      <c r="E7" s="166">
        <v>0</v>
      </c>
      <c r="F7" s="166">
        <v>0</v>
      </c>
      <c r="G7" s="166">
        <v>0</v>
      </c>
      <c r="H7" s="166">
        <v>0</v>
      </c>
      <c r="I7" s="166">
        <v>0</v>
      </c>
      <c r="J7" s="166">
        <v>0</v>
      </c>
      <c r="K7" s="166">
        <v>0</v>
      </c>
      <c r="L7" s="166">
        <v>0</v>
      </c>
      <c r="M7" s="166">
        <v>0</v>
      </c>
      <c r="N7" s="166">
        <v>0</v>
      </c>
      <c r="O7" s="166">
        <v>0</v>
      </c>
      <c r="P7" s="166">
        <v>0</v>
      </c>
      <c r="Q7" s="166">
        <v>0</v>
      </c>
      <c r="R7" s="166">
        <v>0</v>
      </c>
      <c r="S7" s="166">
        <v>0</v>
      </c>
      <c r="T7" s="166">
        <v>0</v>
      </c>
      <c r="U7" s="166">
        <v>0</v>
      </c>
      <c r="V7" s="166">
        <v>0</v>
      </c>
      <c r="W7" s="166">
        <v>0</v>
      </c>
      <c r="X7" s="166">
        <v>0</v>
      </c>
      <c r="Y7" s="166">
        <v>0</v>
      </c>
      <c r="Z7" s="166">
        <v>0</v>
      </c>
      <c r="AA7" s="166">
        <v>0</v>
      </c>
      <c r="AB7" s="166">
        <v>0</v>
      </c>
      <c r="AC7" s="166">
        <v>0</v>
      </c>
      <c r="AD7" s="166">
        <v>0</v>
      </c>
      <c r="AE7" s="166">
        <v>0</v>
      </c>
      <c r="AF7" s="166"/>
    </row>
    <row r="8" spans="1:32" ht="19.5">
      <c r="A8" s="8" t="s">
        <v>2</v>
      </c>
      <c r="B8" s="166">
        <v>16.858</v>
      </c>
      <c r="C8" s="166">
        <v>16.381</v>
      </c>
      <c r="D8" s="166">
        <v>18.633</v>
      </c>
      <c r="E8" s="166">
        <v>16.111</v>
      </c>
      <c r="F8" s="166">
        <v>15.204</v>
      </c>
      <c r="G8" s="166">
        <v>16.744</v>
      </c>
      <c r="H8" s="166">
        <v>16.69</v>
      </c>
      <c r="I8" s="166">
        <v>15.775</v>
      </c>
      <c r="J8" s="166">
        <v>15.348</v>
      </c>
      <c r="K8" s="166">
        <v>15.563</v>
      </c>
      <c r="L8" s="166">
        <v>16.592</v>
      </c>
      <c r="M8" s="166">
        <v>16.453</v>
      </c>
      <c r="N8" s="166">
        <v>15.657</v>
      </c>
      <c r="O8" s="166">
        <v>17.329</v>
      </c>
      <c r="P8" s="166">
        <v>16.422</v>
      </c>
      <c r="Q8" s="166">
        <v>15.746</v>
      </c>
      <c r="R8" s="166">
        <v>15.975</v>
      </c>
      <c r="S8" s="166">
        <v>15.524</v>
      </c>
      <c r="T8" s="166">
        <v>15.81</v>
      </c>
      <c r="U8" s="166">
        <v>18.593</v>
      </c>
      <c r="V8" s="166">
        <v>18.055</v>
      </c>
      <c r="W8" s="166">
        <v>18.378</v>
      </c>
      <c r="X8" s="166">
        <v>17.64</v>
      </c>
      <c r="Y8" s="166">
        <v>15.627</v>
      </c>
      <c r="Z8" s="166">
        <v>16.4</v>
      </c>
      <c r="AA8" s="166">
        <v>16.159</v>
      </c>
      <c r="AB8" s="166">
        <v>18.522</v>
      </c>
      <c r="AC8" s="166">
        <v>16.376</v>
      </c>
      <c r="AD8" s="166">
        <v>17.973</v>
      </c>
      <c r="AE8" s="166">
        <v>17.357</v>
      </c>
      <c r="AF8" s="166"/>
    </row>
    <row r="9" spans="1:32" ht="19.5">
      <c r="A9" s="8"/>
      <c r="B9" s="167">
        <f aca="true" t="shared" si="0" ref="B9:AE9">SUM(B7:B8)</f>
        <v>16.858</v>
      </c>
      <c r="C9" s="167">
        <f t="shared" si="0"/>
        <v>16.381</v>
      </c>
      <c r="D9" s="167">
        <f t="shared" si="0"/>
        <v>18.633</v>
      </c>
      <c r="E9" s="167">
        <f t="shared" si="0"/>
        <v>16.111</v>
      </c>
      <c r="F9" s="167">
        <f t="shared" si="0"/>
        <v>15.204</v>
      </c>
      <c r="G9" s="167">
        <f t="shared" si="0"/>
        <v>16.744</v>
      </c>
      <c r="H9" s="167">
        <f t="shared" si="0"/>
        <v>16.69</v>
      </c>
      <c r="I9" s="167">
        <f t="shared" si="0"/>
        <v>15.775</v>
      </c>
      <c r="J9" s="167">
        <f t="shared" si="0"/>
        <v>15.348</v>
      </c>
      <c r="K9" s="167">
        <f t="shared" si="0"/>
        <v>15.563</v>
      </c>
      <c r="L9" s="167">
        <f t="shared" si="0"/>
        <v>16.592</v>
      </c>
      <c r="M9" s="167">
        <f t="shared" si="0"/>
        <v>16.453</v>
      </c>
      <c r="N9" s="167">
        <f t="shared" si="0"/>
        <v>15.657</v>
      </c>
      <c r="O9" s="167">
        <f t="shared" si="0"/>
        <v>17.329</v>
      </c>
      <c r="P9" s="167">
        <f t="shared" si="0"/>
        <v>16.422</v>
      </c>
      <c r="Q9" s="167">
        <f t="shared" si="0"/>
        <v>15.746</v>
      </c>
      <c r="R9" s="167">
        <f t="shared" si="0"/>
        <v>15.975</v>
      </c>
      <c r="S9" s="167">
        <f t="shared" si="0"/>
        <v>15.524</v>
      </c>
      <c r="T9" s="167">
        <f t="shared" si="0"/>
        <v>15.81</v>
      </c>
      <c r="U9" s="167">
        <f t="shared" si="0"/>
        <v>18.593</v>
      </c>
      <c r="V9" s="167">
        <f t="shared" si="0"/>
        <v>18.055</v>
      </c>
      <c r="W9" s="167">
        <f t="shared" si="0"/>
        <v>18.378</v>
      </c>
      <c r="X9" s="167">
        <f t="shared" si="0"/>
        <v>17.64</v>
      </c>
      <c r="Y9" s="167">
        <f t="shared" si="0"/>
        <v>15.627</v>
      </c>
      <c r="Z9" s="167">
        <f t="shared" si="0"/>
        <v>16.4</v>
      </c>
      <c r="AA9" s="167">
        <f t="shared" si="0"/>
        <v>16.159</v>
      </c>
      <c r="AB9" s="167">
        <f t="shared" si="0"/>
        <v>18.522</v>
      </c>
      <c r="AC9" s="167">
        <f t="shared" si="0"/>
        <v>16.376</v>
      </c>
      <c r="AD9" s="167">
        <f t="shared" si="0"/>
        <v>17.973</v>
      </c>
      <c r="AE9" s="167">
        <f t="shared" si="0"/>
        <v>17.357</v>
      </c>
      <c r="AF9" s="167">
        <f>AVERAGE(B9:AE9)</f>
        <v>16.663166666666665</v>
      </c>
    </row>
    <row r="10" spans="1:32" ht="19.5">
      <c r="A10" s="9" t="s">
        <v>3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</row>
    <row r="11" spans="1:32" ht="19.5">
      <c r="A11" s="8" t="s">
        <v>18</v>
      </c>
      <c r="B11" s="182">
        <v>16.1</v>
      </c>
      <c r="C11" s="182">
        <v>17</v>
      </c>
      <c r="D11" s="166">
        <v>16.2</v>
      </c>
      <c r="E11" s="166">
        <v>14.6</v>
      </c>
      <c r="F11" s="166">
        <v>14.5</v>
      </c>
      <c r="G11" s="168">
        <v>17.4</v>
      </c>
      <c r="H11" s="168">
        <v>15.6</v>
      </c>
      <c r="I11" s="169">
        <v>17.5</v>
      </c>
      <c r="J11" s="168">
        <v>14.8</v>
      </c>
      <c r="K11" s="168">
        <v>16.2</v>
      </c>
      <c r="L11" s="166">
        <v>13.7</v>
      </c>
      <c r="M11" s="166">
        <v>14.9</v>
      </c>
      <c r="N11" s="166">
        <v>15.1</v>
      </c>
      <c r="O11" s="166">
        <v>18.7</v>
      </c>
      <c r="P11" s="166">
        <v>17.2</v>
      </c>
      <c r="Q11" s="169">
        <v>15.5</v>
      </c>
      <c r="R11" s="166">
        <v>15.2</v>
      </c>
      <c r="S11" s="169">
        <v>13.7</v>
      </c>
      <c r="T11" s="169">
        <v>15.6</v>
      </c>
      <c r="U11" s="169">
        <v>16.9</v>
      </c>
      <c r="V11" s="169">
        <v>16.2</v>
      </c>
      <c r="W11" s="169">
        <v>17.6</v>
      </c>
      <c r="X11" s="169">
        <v>14.6</v>
      </c>
      <c r="Y11" s="169">
        <v>16.9</v>
      </c>
      <c r="Z11" s="169">
        <v>14</v>
      </c>
      <c r="AA11" s="169">
        <v>16.1</v>
      </c>
      <c r="AB11" s="169">
        <v>19.3</v>
      </c>
      <c r="AC11" s="169">
        <v>17.7</v>
      </c>
      <c r="AD11" s="169">
        <v>16.1</v>
      </c>
      <c r="AE11" s="169">
        <v>14.5</v>
      </c>
      <c r="AF11" s="166"/>
    </row>
    <row r="12" spans="1:32" ht="19.5">
      <c r="A12" s="7" t="s">
        <v>26</v>
      </c>
      <c r="B12" s="182">
        <v>-0.6</v>
      </c>
      <c r="C12" s="182">
        <v>-0.4</v>
      </c>
      <c r="D12" s="166">
        <v>-0.4</v>
      </c>
      <c r="E12" s="166">
        <v>-0.5</v>
      </c>
      <c r="F12" s="166">
        <v>-0.5</v>
      </c>
      <c r="G12" s="168">
        <v>-0.5</v>
      </c>
      <c r="H12" s="168">
        <v>-0.5</v>
      </c>
      <c r="I12" s="168">
        <v>-0.5</v>
      </c>
      <c r="J12" s="168">
        <v>-0.5</v>
      </c>
      <c r="K12" s="170">
        <v>-0.5</v>
      </c>
      <c r="L12" s="166">
        <v>-0.5</v>
      </c>
      <c r="M12" s="166">
        <v>-0.2</v>
      </c>
      <c r="N12" s="166">
        <v>-0.2</v>
      </c>
      <c r="O12" s="166">
        <v>-0.6</v>
      </c>
      <c r="P12" s="166">
        <v>-0.5</v>
      </c>
      <c r="Q12" s="166">
        <v>-0.4</v>
      </c>
      <c r="R12" s="166">
        <v>-0.5</v>
      </c>
      <c r="S12" s="169">
        <v>-0.5</v>
      </c>
      <c r="T12" s="169">
        <v>-0.5</v>
      </c>
      <c r="U12" s="169">
        <v>-0.5</v>
      </c>
      <c r="V12" s="169">
        <v>-0.5</v>
      </c>
      <c r="W12" s="169">
        <v>-0.4</v>
      </c>
      <c r="X12" s="169">
        <v>-0.4</v>
      </c>
      <c r="Y12" s="169">
        <v>-0.6</v>
      </c>
      <c r="Z12" s="169">
        <v>-0.5</v>
      </c>
      <c r="AA12" s="169">
        <v>-0.4</v>
      </c>
      <c r="AB12" s="169">
        <v>-0.2</v>
      </c>
      <c r="AC12" s="169">
        <v>-0.5</v>
      </c>
      <c r="AD12" s="169">
        <v>-0.5</v>
      </c>
      <c r="AE12" s="169">
        <v>-0.4</v>
      </c>
      <c r="AF12" s="166"/>
    </row>
    <row r="13" spans="1:32" ht="19.5">
      <c r="A13" s="8" t="s">
        <v>5</v>
      </c>
      <c r="B13" s="182">
        <v>2.9</v>
      </c>
      <c r="C13" s="182">
        <v>2.9</v>
      </c>
      <c r="D13" s="166">
        <v>2.8</v>
      </c>
      <c r="E13" s="166">
        <v>2.9</v>
      </c>
      <c r="F13" s="166">
        <v>2.9</v>
      </c>
      <c r="G13" s="168">
        <v>3</v>
      </c>
      <c r="H13" s="170">
        <v>2.5</v>
      </c>
      <c r="I13" s="168">
        <v>2.8</v>
      </c>
      <c r="J13" s="168">
        <v>2.8</v>
      </c>
      <c r="K13" s="168">
        <v>3.4</v>
      </c>
      <c r="L13" s="166">
        <v>2.6</v>
      </c>
      <c r="M13" s="166">
        <v>2.9</v>
      </c>
      <c r="N13" s="166">
        <v>2.9</v>
      </c>
      <c r="O13" s="166">
        <v>3</v>
      </c>
      <c r="P13" s="166">
        <v>3.1</v>
      </c>
      <c r="Q13" s="166">
        <v>3</v>
      </c>
      <c r="R13" s="166">
        <v>2.8</v>
      </c>
      <c r="S13" s="169">
        <v>2.7</v>
      </c>
      <c r="T13" s="169">
        <v>2.9</v>
      </c>
      <c r="U13" s="169">
        <v>3</v>
      </c>
      <c r="V13" s="169">
        <v>2.8</v>
      </c>
      <c r="W13" s="169">
        <v>2.8</v>
      </c>
      <c r="X13" s="166">
        <v>2.8</v>
      </c>
      <c r="Y13" s="166">
        <v>2.7</v>
      </c>
      <c r="Z13" s="166">
        <v>2.7</v>
      </c>
      <c r="AA13" s="166">
        <v>2.9</v>
      </c>
      <c r="AB13" s="166">
        <v>3.4</v>
      </c>
      <c r="AC13" s="166">
        <v>2.9</v>
      </c>
      <c r="AD13" s="166">
        <v>2.9</v>
      </c>
      <c r="AE13" s="166">
        <v>3</v>
      </c>
      <c r="AF13" s="166"/>
    </row>
    <row r="14" spans="1:32" ht="19.5">
      <c r="A14" s="8" t="s">
        <v>6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66"/>
    </row>
    <row r="15" spans="1:32" ht="19.5">
      <c r="A15" s="8" t="s">
        <v>7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66"/>
    </row>
    <row r="16" spans="1:32" ht="19.5">
      <c r="A16" s="8"/>
      <c r="B16" s="167">
        <f aca="true" t="shared" si="1" ref="B16:AE16">SUM(B11:B15)</f>
        <v>18.400000000000002</v>
      </c>
      <c r="C16" s="167">
        <f t="shared" si="1"/>
        <v>19.5</v>
      </c>
      <c r="D16" s="167">
        <f t="shared" si="1"/>
        <v>18.599999999999998</v>
      </c>
      <c r="E16" s="167">
        <f t="shared" si="1"/>
        <v>17</v>
      </c>
      <c r="F16" s="167">
        <f t="shared" si="1"/>
        <v>16.9</v>
      </c>
      <c r="G16" s="167">
        <f t="shared" si="1"/>
        <v>19.9</v>
      </c>
      <c r="H16" s="167">
        <f t="shared" si="1"/>
        <v>17.6</v>
      </c>
      <c r="I16" s="167">
        <f t="shared" si="1"/>
        <v>19.8</v>
      </c>
      <c r="J16" s="167">
        <f t="shared" si="1"/>
        <v>17.1</v>
      </c>
      <c r="K16" s="167">
        <f t="shared" si="1"/>
        <v>19.099999999999998</v>
      </c>
      <c r="L16" s="167">
        <f t="shared" si="1"/>
        <v>15.799999999999999</v>
      </c>
      <c r="M16" s="167">
        <f t="shared" si="1"/>
        <v>17.6</v>
      </c>
      <c r="N16" s="167">
        <f t="shared" si="1"/>
        <v>17.8</v>
      </c>
      <c r="O16" s="167">
        <f t="shared" si="1"/>
        <v>21.099999999999998</v>
      </c>
      <c r="P16" s="167">
        <f t="shared" si="1"/>
        <v>19.8</v>
      </c>
      <c r="Q16" s="167">
        <f t="shared" si="1"/>
        <v>18.1</v>
      </c>
      <c r="R16" s="167">
        <f t="shared" si="1"/>
        <v>17.5</v>
      </c>
      <c r="S16" s="167">
        <f t="shared" si="1"/>
        <v>15.899999999999999</v>
      </c>
      <c r="T16" s="167">
        <f t="shared" si="1"/>
        <v>18</v>
      </c>
      <c r="U16" s="167">
        <f t="shared" si="1"/>
        <v>19.4</v>
      </c>
      <c r="V16" s="167">
        <f t="shared" si="1"/>
        <v>18.5</v>
      </c>
      <c r="W16" s="167">
        <f t="shared" si="1"/>
        <v>20.000000000000004</v>
      </c>
      <c r="X16" s="167">
        <f t="shared" si="1"/>
        <v>17</v>
      </c>
      <c r="Y16" s="167">
        <f t="shared" si="1"/>
        <v>18.999999999999996</v>
      </c>
      <c r="Z16" s="167">
        <f t="shared" si="1"/>
        <v>16.2</v>
      </c>
      <c r="AA16" s="167">
        <f t="shared" si="1"/>
        <v>18.6</v>
      </c>
      <c r="AB16" s="167">
        <f t="shared" si="1"/>
        <v>22.5</v>
      </c>
      <c r="AC16" s="167">
        <f t="shared" si="1"/>
        <v>20.099999999999998</v>
      </c>
      <c r="AD16" s="167">
        <f t="shared" si="1"/>
        <v>18.5</v>
      </c>
      <c r="AE16" s="167">
        <f t="shared" si="1"/>
        <v>17.1</v>
      </c>
      <c r="AF16" s="167">
        <f>AVERAGE(B16:AE16)</f>
        <v>18.413333333333338</v>
      </c>
    </row>
    <row r="17" spans="1:32" ht="19.5">
      <c r="A17" s="16" t="s">
        <v>32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</row>
    <row r="18" spans="1:32" ht="19.5">
      <c r="A18" s="14" t="s">
        <v>8</v>
      </c>
      <c r="B18" s="166">
        <v>16.51</v>
      </c>
      <c r="C18" s="166">
        <v>15.1</v>
      </c>
      <c r="D18" s="166">
        <v>16.44</v>
      </c>
      <c r="E18" s="166">
        <v>16.3</v>
      </c>
      <c r="F18" s="166">
        <v>16.01</v>
      </c>
      <c r="G18" s="166">
        <v>16</v>
      </c>
      <c r="H18" s="166">
        <v>15.23</v>
      </c>
      <c r="I18" s="166">
        <v>15.55</v>
      </c>
      <c r="J18" s="166">
        <v>14.37</v>
      </c>
      <c r="K18" s="166">
        <v>14.94</v>
      </c>
      <c r="L18" s="166">
        <v>15.93</v>
      </c>
      <c r="M18" s="166">
        <v>15.01</v>
      </c>
      <c r="N18" s="166">
        <v>15.96</v>
      </c>
      <c r="O18" s="166">
        <v>14.96</v>
      </c>
      <c r="P18" s="166">
        <v>15.77</v>
      </c>
      <c r="Q18" s="166">
        <v>15.71</v>
      </c>
      <c r="R18" s="166">
        <v>15.67</v>
      </c>
      <c r="S18" s="166">
        <v>15.4</v>
      </c>
      <c r="T18" s="166">
        <v>15.71</v>
      </c>
      <c r="U18" s="166">
        <v>16.46</v>
      </c>
      <c r="V18" s="166">
        <v>16.3</v>
      </c>
      <c r="W18" s="166">
        <v>16.32</v>
      </c>
      <c r="X18" s="166">
        <v>17.28</v>
      </c>
      <c r="Y18" s="166">
        <v>14.22</v>
      </c>
      <c r="Z18" s="166">
        <v>16.33</v>
      </c>
      <c r="AA18" s="166">
        <v>16.99</v>
      </c>
      <c r="AB18" s="166">
        <v>14.5</v>
      </c>
      <c r="AC18" s="166">
        <v>16.55</v>
      </c>
      <c r="AD18" s="166">
        <v>16.42</v>
      </c>
      <c r="AE18" s="166">
        <v>16.41</v>
      </c>
      <c r="AF18" s="166"/>
    </row>
    <row r="19" spans="1:32" ht="19.5">
      <c r="A19" s="18" t="s">
        <v>26</v>
      </c>
      <c r="B19" s="166">
        <v>0</v>
      </c>
      <c r="C19" s="166">
        <v>0</v>
      </c>
      <c r="D19" s="166">
        <v>0</v>
      </c>
      <c r="E19" s="166">
        <v>0</v>
      </c>
      <c r="F19" s="166">
        <v>0</v>
      </c>
      <c r="G19" s="166">
        <v>0</v>
      </c>
      <c r="H19" s="166">
        <v>0</v>
      </c>
      <c r="I19" s="166">
        <v>0</v>
      </c>
      <c r="J19" s="166">
        <v>0</v>
      </c>
      <c r="K19" s="166">
        <v>0</v>
      </c>
      <c r="L19" s="166">
        <v>0</v>
      </c>
      <c r="M19" s="166">
        <v>0</v>
      </c>
      <c r="N19" s="166">
        <v>0</v>
      </c>
      <c r="O19" s="166">
        <v>0</v>
      </c>
      <c r="P19" s="166">
        <v>0</v>
      </c>
      <c r="Q19" s="166">
        <v>0</v>
      </c>
      <c r="R19" s="166">
        <v>0</v>
      </c>
      <c r="S19" s="166">
        <v>0</v>
      </c>
      <c r="T19" s="166">
        <v>0</v>
      </c>
      <c r="U19" s="166">
        <v>0</v>
      </c>
      <c r="V19" s="166">
        <v>0</v>
      </c>
      <c r="W19" s="166">
        <v>0</v>
      </c>
      <c r="X19" s="166">
        <v>0</v>
      </c>
      <c r="Y19" s="166">
        <v>0</v>
      </c>
      <c r="Z19" s="166">
        <v>0</v>
      </c>
      <c r="AA19" s="166">
        <v>0</v>
      </c>
      <c r="AB19" s="166">
        <v>0</v>
      </c>
      <c r="AC19" s="166">
        <v>0</v>
      </c>
      <c r="AD19" s="166">
        <v>0</v>
      </c>
      <c r="AE19" s="166">
        <v>0</v>
      </c>
      <c r="AF19" s="166"/>
    </row>
    <row r="20" spans="1:32" ht="19.5">
      <c r="A20" s="14" t="s">
        <v>9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</row>
    <row r="21" spans="1:32" ht="19.5">
      <c r="A21" s="14" t="s">
        <v>23</v>
      </c>
      <c r="B21" s="166">
        <v>42</v>
      </c>
      <c r="C21" s="172">
        <v>80</v>
      </c>
      <c r="D21" s="172">
        <v>55</v>
      </c>
      <c r="E21" s="172">
        <v>77</v>
      </c>
      <c r="F21" s="172">
        <v>58</v>
      </c>
      <c r="G21" s="172">
        <v>75</v>
      </c>
      <c r="H21" s="172">
        <v>80</v>
      </c>
      <c r="I21" s="172">
        <v>55</v>
      </c>
      <c r="J21" s="172">
        <v>72</v>
      </c>
      <c r="K21" s="172">
        <v>63</v>
      </c>
      <c r="L21" s="172">
        <v>75</v>
      </c>
      <c r="M21" s="172">
        <v>62</v>
      </c>
      <c r="N21" s="172">
        <v>60</v>
      </c>
      <c r="O21" s="172">
        <v>62</v>
      </c>
      <c r="P21" s="172">
        <v>60</v>
      </c>
      <c r="Q21" s="172">
        <v>95</v>
      </c>
      <c r="R21" s="172">
        <v>94</v>
      </c>
      <c r="S21" s="172">
        <v>64</v>
      </c>
      <c r="T21" s="172">
        <v>55</v>
      </c>
      <c r="U21" s="172">
        <v>63</v>
      </c>
      <c r="V21" s="172">
        <v>62</v>
      </c>
      <c r="W21" s="172">
        <v>60</v>
      </c>
      <c r="X21" s="172">
        <v>50</v>
      </c>
      <c r="Y21" s="172">
        <v>50</v>
      </c>
      <c r="Z21" s="172">
        <v>65</v>
      </c>
      <c r="AA21" s="172">
        <v>50</v>
      </c>
      <c r="AB21" s="172">
        <v>69</v>
      </c>
      <c r="AC21" s="172">
        <v>48</v>
      </c>
      <c r="AD21" s="172">
        <v>65</v>
      </c>
      <c r="AE21" s="172">
        <v>70</v>
      </c>
      <c r="AF21" s="172"/>
    </row>
    <row r="22" spans="1:32" ht="19.5">
      <c r="A22" s="14" t="s">
        <v>22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</row>
    <row r="23" spans="1:32" ht="19.5">
      <c r="A23" s="14" t="s">
        <v>24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</row>
    <row r="24" spans="1:32" ht="19.5">
      <c r="A24" s="14" t="s">
        <v>25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</row>
    <row r="25" spans="1:32" ht="19.5">
      <c r="A25" s="14" t="s">
        <v>17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</row>
    <row r="26" spans="1:32" ht="19.5">
      <c r="A26" s="14" t="s">
        <v>5</v>
      </c>
      <c r="B26" s="183">
        <v>4.7</v>
      </c>
      <c r="C26" s="183">
        <v>4.7</v>
      </c>
      <c r="D26" s="135">
        <v>4.7</v>
      </c>
      <c r="E26" s="135">
        <v>4.7</v>
      </c>
      <c r="F26" s="135">
        <v>4.7</v>
      </c>
      <c r="G26" s="135">
        <v>1.5</v>
      </c>
      <c r="H26" s="135">
        <v>1.5</v>
      </c>
      <c r="I26" s="135">
        <v>1.5</v>
      </c>
      <c r="J26" s="135">
        <v>1.5</v>
      </c>
      <c r="K26" s="135">
        <v>1.5</v>
      </c>
      <c r="L26" s="135">
        <v>1.5</v>
      </c>
      <c r="M26" s="135">
        <v>1.5</v>
      </c>
      <c r="N26" s="135">
        <v>1.5</v>
      </c>
      <c r="O26" s="135">
        <v>1.5</v>
      </c>
      <c r="P26" s="135">
        <v>1.5</v>
      </c>
      <c r="Q26" s="135">
        <v>1.5</v>
      </c>
      <c r="R26" s="135">
        <v>1.5</v>
      </c>
      <c r="S26" s="135">
        <v>1.5</v>
      </c>
      <c r="T26" s="166">
        <v>2</v>
      </c>
      <c r="U26" s="166">
        <v>2</v>
      </c>
      <c r="V26" s="166">
        <v>2</v>
      </c>
      <c r="W26" s="166">
        <v>2</v>
      </c>
      <c r="X26" s="166">
        <v>2</v>
      </c>
      <c r="Y26" s="166">
        <v>2</v>
      </c>
      <c r="Z26" s="166">
        <v>2</v>
      </c>
      <c r="AA26" s="166">
        <v>1</v>
      </c>
      <c r="AB26" s="166">
        <v>1</v>
      </c>
      <c r="AC26" s="166">
        <v>1</v>
      </c>
      <c r="AD26" s="166">
        <v>1</v>
      </c>
      <c r="AE26" s="166">
        <v>1</v>
      </c>
      <c r="AF26" s="166"/>
    </row>
    <row r="27" spans="1:32" ht="19.5">
      <c r="A27" s="14" t="s">
        <v>10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</row>
    <row r="28" spans="1:32" ht="19.5">
      <c r="A28" s="14" t="s">
        <v>7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</row>
    <row r="29" spans="1:32" ht="19.5">
      <c r="A29" s="8"/>
      <c r="B29" s="167">
        <f>SUM(B18+B19+B20+B25+B26+B27+B28)</f>
        <v>21.21</v>
      </c>
      <c r="C29" s="167">
        <f aca="true" t="shared" si="2" ref="C29:AE29">SUM(C18+C19+C20+C25+C26+C27+C28)</f>
        <v>19.8</v>
      </c>
      <c r="D29" s="167">
        <f t="shared" si="2"/>
        <v>21.14</v>
      </c>
      <c r="E29" s="167">
        <f t="shared" si="2"/>
        <v>21</v>
      </c>
      <c r="F29" s="167">
        <f t="shared" si="2"/>
        <v>20.71</v>
      </c>
      <c r="G29" s="167">
        <f t="shared" si="2"/>
        <v>17.5</v>
      </c>
      <c r="H29" s="167">
        <f t="shared" si="2"/>
        <v>16.73</v>
      </c>
      <c r="I29" s="167">
        <f t="shared" si="2"/>
        <v>17.05</v>
      </c>
      <c r="J29" s="167">
        <f t="shared" si="2"/>
        <v>15.87</v>
      </c>
      <c r="K29" s="167">
        <f t="shared" si="2"/>
        <v>16.439999999999998</v>
      </c>
      <c r="L29" s="167">
        <f t="shared" si="2"/>
        <v>17.43</v>
      </c>
      <c r="M29" s="167">
        <f t="shared" si="2"/>
        <v>16.509999999999998</v>
      </c>
      <c r="N29" s="167">
        <f t="shared" si="2"/>
        <v>17.46</v>
      </c>
      <c r="O29" s="167">
        <f t="shared" si="2"/>
        <v>16.46</v>
      </c>
      <c r="P29" s="167">
        <f t="shared" si="2"/>
        <v>17.27</v>
      </c>
      <c r="Q29" s="167">
        <f t="shared" si="2"/>
        <v>17.21</v>
      </c>
      <c r="R29" s="167">
        <f t="shared" si="2"/>
        <v>17.17</v>
      </c>
      <c r="S29" s="167">
        <f t="shared" si="2"/>
        <v>16.9</v>
      </c>
      <c r="T29" s="167">
        <f t="shared" si="2"/>
        <v>17.71</v>
      </c>
      <c r="U29" s="167">
        <f t="shared" si="2"/>
        <v>18.46</v>
      </c>
      <c r="V29" s="167">
        <f t="shared" si="2"/>
        <v>18.3</v>
      </c>
      <c r="W29" s="167">
        <f t="shared" si="2"/>
        <v>18.32</v>
      </c>
      <c r="X29" s="167">
        <f t="shared" si="2"/>
        <v>19.28</v>
      </c>
      <c r="Y29" s="167">
        <f t="shared" si="2"/>
        <v>16.22</v>
      </c>
      <c r="Z29" s="167">
        <f t="shared" si="2"/>
        <v>18.33</v>
      </c>
      <c r="AA29" s="167">
        <f t="shared" si="2"/>
        <v>17.99</v>
      </c>
      <c r="AB29" s="167">
        <f t="shared" si="2"/>
        <v>15.5</v>
      </c>
      <c r="AC29" s="167">
        <f t="shared" si="2"/>
        <v>17.55</v>
      </c>
      <c r="AD29" s="167">
        <f t="shared" si="2"/>
        <v>17.42</v>
      </c>
      <c r="AE29" s="167">
        <f t="shared" si="2"/>
        <v>17.41</v>
      </c>
      <c r="AF29" s="167">
        <f>AVERAGE(B29:AE29)</f>
        <v>17.87833333333333</v>
      </c>
    </row>
    <row r="30" spans="1:32" ht="19.5">
      <c r="A30" s="9" t="s">
        <v>11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</row>
    <row r="31" spans="1:32" ht="19.5">
      <c r="A31" s="8" t="s">
        <v>12</v>
      </c>
      <c r="B31" s="166">
        <v>2.1498</v>
      </c>
      <c r="C31" s="166">
        <v>1.5493</v>
      </c>
      <c r="D31" s="166">
        <v>1.7481</v>
      </c>
      <c r="E31" s="166">
        <v>1.2388</v>
      </c>
      <c r="F31" s="166">
        <v>1.7914</v>
      </c>
      <c r="G31" s="166">
        <v>1.6365</v>
      </c>
      <c r="H31" s="166">
        <v>1.7182</v>
      </c>
      <c r="I31" s="166">
        <v>1.7154</v>
      </c>
      <c r="J31" s="166">
        <v>1.2811</v>
      </c>
      <c r="K31" s="166">
        <v>1.7123</v>
      </c>
      <c r="L31" s="166">
        <v>1.6055</v>
      </c>
      <c r="M31" s="166">
        <v>0.6958</v>
      </c>
      <c r="N31" s="166">
        <v>1.7542</v>
      </c>
      <c r="O31" s="166">
        <v>0</v>
      </c>
      <c r="P31" s="166">
        <v>0</v>
      </c>
      <c r="Q31" s="166">
        <v>0</v>
      </c>
      <c r="R31" s="166">
        <v>0</v>
      </c>
      <c r="S31" s="166">
        <v>0</v>
      </c>
      <c r="T31" s="166">
        <v>0</v>
      </c>
      <c r="U31" s="166">
        <v>0</v>
      </c>
      <c r="V31" s="166">
        <v>2.2668</v>
      </c>
      <c r="W31" s="166">
        <v>2.2472</v>
      </c>
      <c r="X31" s="166">
        <v>2.2321</v>
      </c>
      <c r="Y31" s="166">
        <v>2.2812</v>
      </c>
      <c r="Z31" s="166">
        <v>1.6822</v>
      </c>
      <c r="AA31" s="166">
        <v>1.3335</v>
      </c>
      <c r="AB31" s="166">
        <v>1.1732</v>
      </c>
      <c r="AC31" s="166">
        <v>2.304</v>
      </c>
      <c r="AD31" s="166">
        <v>2.211</v>
      </c>
      <c r="AE31" s="166">
        <v>1.6068</v>
      </c>
      <c r="AF31" s="166"/>
    </row>
    <row r="32" spans="1:32" ht="19.5">
      <c r="A32" s="8" t="s">
        <v>29</v>
      </c>
      <c r="B32" s="166">
        <v>0</v>
      </c>
      <c r="C32" s="166">
        <v>0</v>
      </c>
      <c r="D32" s="166">
        <v>0</v>
      </c>
      <c r="E32" s="166">
        <v>0</v>
      </c>
      <c r="F32" s="166">
        <v>0</v>
      </c>
      <c r="G32" s="166">
        <v>0</v>
      </c>
      <c r="H32" s="166">
        <v>0</v>
      </c>
      <c r="I32" s="166">
        <v>0</v>
      </c>
      <c r="J32" s="166">
        <v>0</v>
      </c>
      <c r="K32" s="166">
        <v>0</v>
      </c>
      <c r="L32" s="166">
        <v>0</v>
      </c>
      <c r="M32" s="166">
        <v>0</v>
      </c>
      <c r="N32" s="166">
        <v>0</v>
      </c>
      <c r="O32" s="166">
        <v>1.9824</v>
      </c>
      <c r="P32" s="166">
        <v>2.0516</v>
      </c>
      <c r="Q32" s="166">
        <v>2.13975</v>
      </c>
      <c r="R32" s="166">
        <v>2.13975</v>
      </c>
      <c r="S32" s="166">
        <v>1.4863</v>
      </c>
      <c r="T32" s="166">
        <v>1.702</v>
      </c>
      <c r="U32" s="166">
        <v>1.0665</v>
      </c>
      <c r="V32" s="166">
        <v>0</v>
      </c>
      <c r="W32" s="166">
        <v>0</v>
      </c>
      <c r="X32" s="166">
        <v>0</v>
      </c>
      <c r="Y32" s="166">
        <v>0</v>
      </c>
      <c r="Z32" s="166">
        <v>0</v>
      </c>
      <c r="AA32" s="166">
        <v>0</v>
      </c>
      <c r="AB32" s="166">
        <v>0</v>
      </c>
      <c r="AC32" s="166">
        <v>0</v>
      </c>
      <c r="AD32" s="166">
        <v>0</v>
      </c>
      <c r="AE32" s="166">
        <v>0</v>
      </c>
      <c r="AF32" s="166">
        <f>SUM(B32:AE32)</f>
        <v>12.568299999999999</v>
      </c>
    </row>
    <row r="33" spans="1:32" ht="19.5">
      <c r="A33" s="8" t="s">
        <v>4</v>
      </c>
      <c r="B33" s="166">
        <v>1.584</v>
      </c>
      <c r="C33" s="166">
        <v>1.584</v>
      </c>
      <c r="D33" s="166">
        <v>1.584</v>
      </c>
      <c r="E33" s="166">
        <v>0.74864</v>
      </c>
      <c r="F33" s="166">
        <v>1.22415</v>
      </c>
      <c r="G33" s="166">
        <v>1.3784</v>
      </c>
      <c r="H33" s="166">
        <v>1.25782</v>
      </c>
      <c r="I33" s="166">
        <v>1.40341</v>
      </c>
      <c r="J33" s="166">
        <v>1.05606</v>
      </c>
      <c r="K33" s="166">
        <v>1.28459</v>
      </c>
      <c r="L33" s="166">
        <v>1.47059</v>
      </c>
      <c r="M33" s="166">
        <v>1.3202</v>
      </c>
      <c r="N33" s="166">
        <v>1.38014</v>
      </c>
      <c r="O33" s="166">
        <v>1.44831</v>
      </c>
      <c r="P33" s="166">
        <v>1.24603</v>
      </c>
      <c r="Q33" s="166">
        <v>1.48651</v>
      </c>
      <c r="R33" s="166">
        <v>1.42051</v>
      </c>
      <c r="S33" s="166">
        <v>1.3335</v>
      </c>
      <c r="T33" s="166">
        <v>1.3615</v>
      </c>
      <c r="U33" s="166">
        <v>1.5207</v>
      </c>
      <c r="V33" s="166">
        <v>1.293</v>
      </c>
      <c r="W33" s="166">
        <v>1.30745</v>
      </c>
      <c r="X33" s="166">
        <v>1.16154</v>
      </c>
      <c r="Y33" s="166">
        <v>1.51696</v>
      </c>
      <c r="Z33" s="166">
        <v>1.18874</v>
      </c>
      <c r="AA33" s="166">
        <v>1.40366</v>
      </c>
      <c r="AB33" s="166">
        <v>1.3597</v>
      </c>
      <c r="AC33" s="166">
        <v>1.21327</v>
      </c>
      <c r="AD33" s="166">
        <v>1.62106</v>
      </c>
      <c r="AE33" s="166">
        <v>1.41222</v>
      </c>
      <c r="AF33" s="166"/>
    </row>
    <row r="34" spans="1:32" ht="19.5">
      <c r="A34" s="8" t="s">
        <v>13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</row>
    <row r="35" spans="1:32" ht="19.5">
      <c r="A35" s="8" t="s">
        <v>10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</row>
    <row r="36" spans="1:32" ht="19.5">
      <c r="A36" s="9"/>
      <c r="B36" s="167">
        <f aca="true" t="shared" si="3" ref="B36:AE36">SUM(B31:B35)</f>
        <v>3.7338</v>
      </c>
      <c r="C36" s="167">
        <f t="shared" si="3"/>
        <v>3.1333</v>
      </c>
      <c r="D36" s="167">
        <f t="shared" si="3"/>
        <v>3.3321</v>
      </c>
      <c r="E36" s="167">
        <f t="shared" si="3"/>
        <v>1.9874399999999999</v>
      </c>
      <c r="F36" s="167">
        <f t="shared" si="3"/>
        <v>3.01555</v>
      </c>
      <c r="G36" s="167">
        <f t="shared" si="3"/>
        <v>3.0149</v>
      </c>
      <c r="H36" s="167">
        <f t="shared" si="3"/>
        <v>2.97602</v>
      </c>
      <c r="I36" s="167">
        <f t="shared" si="3"/>
        <v>3.11881</v>
      </c>
      <c r="J36" s="167">
        <f t="shared" si="3"/>
        <v>2.33716</v>
      </c>
      <c r="K36" s="167">
        <f t="shared" si="3"/>
        <v>2.9968899999999996</v>
      </c>
      <c r="L36" s="167">
        <f t="shared" si="3"/>
        <v>3.0760899999999998</v>
      </c>
      <c r="M36" s="167">
        <f t="shared" si="3"/>
        <v>2.016</v>
      </c>
      <c r="N36" s="167">
        <f t="shared" si="3"/>
        <v>3.13434</v>
      </c>
      <c r="O36" s="167">
        <f t="shared" si="3"/>
        <v>3.43071</v>
      </c>
      <c r="P36" s="167">
        <f t="shared" si="3"/>
        <v>3.29763</v>
      </c>
      <c r="Q36" s="167">
        <f t="shared" si="3"/>
        <v>3.62626</v>
      </c>
      <c r="R36" s="167">
        <f t="shared" si="3"/>
        <v>3.5602599999999995</v>
      </c>
      <c r="S36" s="167">
        <f t="shared" si="3"/>
        <v>2.8198</v>
      </c>
      <c r="T36" s="167">
        <f t="shared" si="3"/>
        <v>3.0635</v>
      </c>
      <c r="U36" s="167">
        <f t="shared" si="3"/>
        <v>2.5872</v>
      </c>
      <c r="V36" s="167">
        <f t="shared" si="3"/>
        <v>3.5598</v>
      </c>
      <c r="W36" s="167">
        <f t="shared" si="3"/>
        <v>3.5546499999999996</v>
      </c>
      <c r="X36" s="167">
        <f t="shared" si="3"/>
        <v>3.39364</v>
      </c>
      <c r="Y36" s="167">
        <f t="shared" si="3"/>
        <v>3.79816</v>
      </c>
      <c r="Z36" s="167">
        <f t="shared" si="3"/>
        <v>2.87094</v>
      </c>
      <c r="AA36" s="167">
        <f t="shared" si="3"/>
        <v>2.73716</v>
      </c>
      <c r="AB36" s="167">
        <f t="shared" si="3"/>
        <v>2.5328999999999997</v>
      </c>
      <c r="AC36" s="167">
        <f t="shared" si="3"/>
        <v>3.51727</v>
      </c>
      <c r="AD36" s="167">
        <f t="shared" si="3"/>
        <v>3.83206</v>
      </c>
      <c r="AE36" s="167">
        <f t="shared" si="3"/>
        <v>3.0190200000000003</v>
      </c>
      <c r="AF36" s="167">
        <f>AVERAGE(B36:AE36)</f>
        <v>3.1024453333333337</v>
      </c>
    </row>
    <row r="37" spans="1:32" ht="19.5">
      <c r="A37" s="9" t="s">
        <v>14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7" t="s">
        <v>27</v>
      </c>
    </row>
    <row r="38" spans="1:32" ht="19.5">
      <c r="A38" s="8" t="s">
        <v>4</v>
      </c>
      <c r="B38" s="178">
        <v>0.4</v>
      </c>
      <c r="C38" s="178">
        <v>0.4</v>
      </c>
      <c r="D38" s="178">
        <v>0.5</v>
      </c>
      <c r="E38" s="178">
        <v>0.5</v>
      </c>
      <c r="F38" s="178">
        <v>0.3</v>
      </c>
      <c r="G38" s="178">
        <v>0.3</v>
      </c>
      <c r="H38" s="178">
        <v>0.6</v>
      </c>
      <c r="I38" s="178">
        <v>0.5</v>
      </c>
      <c r="J38" s="178">
        <v>0.4</v>
      </c>
      <c r="K38" s="178">
        <v>0.5</v>
      </c>
      <c r="L38" s="178">
        <v>0.4</v>
      </c>
      <c r="M38" s="178">
        <v>0.4</v>
      </c>
      <c r="N38" s="178">
        <v>0.5</v>
      </c>
      <c r="O38" s="178">
        <v>0.5</v>
      </c>
      <c r="P38" s="178">
        <v>0.6</v>
      </c>
      <c r="Q38" s="178">
        <v>0.4</v>
      </c>
      <c r="R38" s="178">
        <v>0.3</v>
      </c>
      <c r="S38" s="178">
        <v>0.3</v>
      </c>
      <c r="T38" s="178">
        <v>0.5</v>
      </c>
      <c r="U38" s="178">
        <v>0.4</v>
      </c>
      <c r="V38" s="178">
        <v>0.5</v>
      </c>
      <c r="W38" s="178">
        <v>0.7</v>
      </c>
      <c r="X38" s="178">
        <v>0.3</v>
      </c>
      <c r="Y38" s="178">
        <v>0.4</v>
      </c>
      <c r="Z38" s="178">
        <v>0.5</v>
      </c>
      <c r="AA38" s="178">
        <v>0.5</v>
      </c>
      <c r="AB38" s="178">
        <v>0.4</v>
      </c>
      <c r="AC38" s="166"/>
      <c r="AD38" s="166"/>
      <c r="AE38" s="166"/>
      <c r="AF38" s="167">
        <f>AVERAGE(B38:AE38)</f>
        <v>0.44444444444444453</v>
      </c>
    </row>
    <row r="39" spans="1:32" ht="19.5">
      <c r="A39" s="8" t="s">
        <v>15</v>
      </c>
      <c r="B39" s="167">
        <f aca="true" t="shared" si="4" ref="B39:P39">SUM(B38,B36,B29,B16,B9)</f>
        <v>60.60180000000001</v>
      </c>
      <c r="C39" s="167">
        <f t="shared" si="4"/>
        <v>59.2143</v>
      </c>
      <c r="D39" s="167">
        <f t="shared" si="4"/>
        <v>62.2051</v>
      </c>
      <c r="E39" s="167">
        <f t="shared" si="4"/>
        <v>56.59844</v>
      </c>
      <c r="F39" s="167">
        <f t="shared" si="4"/>
        <v>56.12955</v>
      </c>
      <c r="G39" s="167">
        <f t="shared" si="4"/>
        <v>57.4589</v>
      </c>
      <c r="H39" s="167">
        <f t="shared" si="4"/>
        <v>54.596019999999996</v>
      </c>
      <c r="I39" s="167">
        <f t="shared" si="4"/>
        <v>56.24381</v>
      </c>
      <c r="J39" s="167">
        <f t="shared" si="4"/>
        <v>51.05516</v>
      </c>
      <c r="K39" s="167">
        <f t="shared" si="4"/>
        <v>54.59989</v>
      </c>
      <c r="L39" s="167">
        <f t="shared" si="4"/>
        <v>53.298089999999995</v>
      </c>
      <c r="M39" s="167">
        <f t="shared" si="4"/>
        <v>52.979</v>
      </c>
      <c r="N39" s="167">
        <f t="shared" si="4"/>
        <v>54.551339999999996</v>
      </c>
      <c r="O39" s="167">
        <f t="shared" si="4"/>
        <v>58.81971</v>
      </c>
      <c r="P39" s="167">
        <f t="shared" si="4"/>
        <v>57.38963</v>
      </c>
      <c r="Q39" s="167">
        <f aca="true" t="shared" si="5" ref="Q39:AE39">SUM(Q38,Q36,Q29,Q16,Q9)</f>
        <v>55.082260000000005</v>
      </c>
      <c r="R39" s="167">
        <f t="shared" si="5"/>
        <v>54.50526</v>
      </c>
      <c r="S39" s="167">
        <f t="shared" si="5"/>
        <v>51.443799999999996</v>
      </c>
      <c r="T39" s="167">
        <f t="shared" si="5"/>
        <v>55.0835</v>
      </c>
      <c r="U39" s="167">
        <f t="shared" si="5"/>
        <v>59.440200000000004</v>
      </c>
      <c r="V39" s="167">
        <f t="shared" si="5"/>
        <v>58.9148</v>
      </c>
      <c r="W39" s="167">
        <f t="shared" si="5"/>
        <v>60.952650000000006</v>
      </c>
      <c r="X39" s="167">
        <f t="shared" si="5"/>
        <v>57.613640000000004</v>
      </c>
      <c r="Y39" s="167">
        <f t="shared" si="5"/>
        <v>55.04516</v>
      </c>
      <c r="Z39" s="167">
        <f t="shared" si="5"/>
        <v>54.30094</v>
      </c>
      <c r="AA39" s="167">
        <f t="shared" si="5"/>
        <v>55.98616</v>
      </c>
      <c r="AB39" s="167">
        <f t="shared" si="5"/>
        <v>59.4549</v>
      </c>
      <c r="AC39" s="167">
        <f t="shared" si="5"/>
        <v>57.54327000000001</v>
      </c>
      <c r="AD39" s="167">
        <f t="shared" si="5"/>
        <v>57.72506</v>
      </c>
      <c r="AE39" s="167">
        <f t="shared" si="5"/>
        <v>54.88602</v>
      </c>
      <c r="AF39" s="167"/>
    </row>
    <row r="40" spans="1:32" ht="19.5">
      <c r="A40" s="8" t="s">
        <v>16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</row>
    <row r="41" spans="1:32" ht="19.5">
      <c r="A41" s="9" t="s">
        <v>20</v>
      </c>
      <c r="B41" s="167">
        <f aca="true" t="shared" si="6" ref="B41:AE41">B39-B40</f>
        <v>60.60180000000001</v>
      </c>
      <c r="C41" s="167">
        <f t="shared" si="6"/>
        <v>59.2143</v>
      </c>
      <c r="D41" s="167">
        <f t="shared" si="6"/>
        <v>62.2051</v>
      </c>
      <c r="E41" s="167">
        <f t="shared" si="6"/>
        <v>56.59844</v>
      </c>
      <c r="F41" s="167">
        <f t="shared" si="6"/>
        <v>56.12955</v>
      </c>
      <c r="G41" s="167">
        <f t="shared" si="6"/>
        <v>57.4589</v>
      </c>
      <c r="H41" s="167">
        <f t="shared" si="6"/>
        <v>54.596019999999996</v>
      </c>
      <c r="I41" s="167">
        <f t="shared" si="6"/>
        <v>56.24381</v>
      </c>
      <c r="J41" s="167">
        <f t="shared" si="6"/>
        <v>51.05516</v>
      </c>
      <c r="K41" s="167">
        <f t="shared" si="6"/>
        <v>54.59989</v>
      </c>
      <c r="L41" s="167">
        <f t="shared" si="6"/>
        <v>53.298089999999995</v>
      </c>
      <c r="M41" s="167">
        <f t="shared" si="6"/>
        <v>52.979</v>
      </c>
      <c r="N41" s="167">
        <f t="shared" si="6"/>
        <v>54.551339999999996</v>
      </c>
      <c r="O41" s="167">
        <f t="shared" si="6"/>
        <v>58.81971</v>
      </c>
      <c r="P41" s="167">
        <f t="shared" si="6"/>
        <v>57.38963</v>
      </c>
      <c r="Q41" s="167">
        <f t="shared" si="6"/>
        <v>55.082260000000005</v>
      </c>
      <c r="R41" s="167">
        <f t="shared" si="6"/>
        <v>54.50526</v>
      </c>
      <c r="S41" s="167">
        <f t="shared" si="6"/>
        <v>51.443799999999996</v>
      </c>
      <c r="T41" s="167">
        <f t="shared" si="6"/>
        <v>55.0835</v>
      </c>
      <c r="U41" s="167">
        <f t="shared" si="6"/>
        <v>59.440200000000004</v>
      </c>
      <c r="V41" s="167">
        <f t="shared" si="6"/>
        <v>58.9148</v>
      </c>
      <c r="W41" s="167">
        <f t="shared" si="6"/>
        <v>60.952650000000006</v>
      </c>
      <c r="X41" s="167">
        <f t="shared" si="6"/>
        <v>57.613640000000004</v>
      </c>
      <c r="Y41" s="167">
        <f t="shared" si="6"/>
        <v>55.04516</v>
      </c>
      <c r="Z41" s="167">
        <f t="shared" si="6"/>
        <v>54.30094</v>
      </c>
      <c r="AA41" s="167">
        <f t="shared" si="6"/>
        <v>55.98616</v>
      </c>
      <c r="AB41" s="167">
        <f t="shared" si="6"/>
        <v>59.4549</v>
      </c>
      <c r="AC41" s="167">
        <f t="shared" si="6"/>
        <v>57.54327000000001</v>
      </c>
      <c r="AD41" s="167">
        <f t="shared" si="6"/>
        <v>57.72506</v>
      </c>
      <c r="AE41" s="167">
        <f t="shared" si="6"/>
        <v>54.88602</v>
      </c>
      <c r="AF41" s="167">
        <f>AVERAGE(B41:AE41)</f>
        <v>56.45727866666665</v>
      </c>
    </row>
    <row r="42" spans="1:32" ht="22.5">
      <c r="A42" s="9"/>
      <c r="B42" s="22"/>
      <c r="C42" s="25"/>
      <c r="D42" s="25"/>
      <c r="E42" s="25"/>
      <c r="F42" s="25"/>
      <c r="G42" s="25"/>
      <c r="H42" s="18"/>
      <c r="I42" s="12"/>
      <c r="J42" s="12"/>
      <c r="K42" s="12"/>
      <c r="L42" s="12"/>
      <c r="M42" s="12"/>
      <c r="N42" s="12"/>
      <c r="O42" s="12"/>
      <c r="P42" s="12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44"/>
    </row>
    <row r="43" spans="1:32" ht="22.5">
      <c r="A43" s="8" t="s">
        <v>31</v>
      </c>
      <c r="B43" s="14"/>
      <c r="C43" s="14"/>
      <c r="D43" s="14"/>
      <c r="E43" s="14"/>
      <c r="F43" s="14"/>
      <c r="G43" s="14"/>
      <c r="H43" s="14"/>
      <c r="I43" s="17"/>
      <c r="J43" s="17"/>
      <c r="K43" s="17"/>
      <c r="L43" s="17"/>
      <c r="M43" s="17"/>
      <c r="N43" s="17"/>
      <c r="O43" s="17"/>
      <c r="P43" s="17"/>
      <c r="Q43" s="18"/>
      <c r="R43" s="18"/>
      <c r="S43" s="14"/>
      <c r="T43" s="14"/>
      <c r="U43" s="14"/>
      <c r="V43" s="14"/>
      <c r="W43" s="14"/>
      <c r="X43" s="14"/>
      <c r="Y43" s="14"/>
      <c r="Z43" s="17"/>
      <c r="AA43" s="17"/>
      <c r="AB43" s="17"/>
      <c r="AC43" s="17"/>
      <c r="AD43" s="17"/>
      <c r="AE43" s="17"/>
      <c r="AF43" s="47"/>
    </row>
    <row r="44" spans="2:32" ht="22.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44"/>
    </row>
  </sheetData>
  <sheetProtection/>
  <printOptions/>
  <pageMargins left="0.37" right="0.22" top="0.46" bottom="0.47" header="0.43" footer="0.5"/>
  <pageSetup horizontalDpi="300" verticalDpi="300" orientation="landscape" scale="3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45"/>
  <sheetViews>
    <sheetView zoomScale="50" zoomScaleNormal="50" zoomScalePageLayoutView="0" workbookViewId="0" topLeftCell="A1">
      <pane xSplit="1" ySplit="5" topLeftCell="I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7" sqref="A17"/>
    </sheetView>
  </sheetViews>
  <sheetFormatPr defaultColWidth="11.5546875" defaultRowHeight="15"/>
  <cols>
    <col min="1" max="1" width="32.3359375" style="15" customWidth="1"/>
    <col min="2" max="2" width="10.10546875" style="15" bestFit="1" customWidth="1"/>
    <col min="3" max="18" width="9.3359375" style="15" bestFit="1" customWidth="1"/>
    <col min="19" max="32" width="11.5546875" style="15" customWidth="1"/>
    <col min="33" max="33" width="10.3359375" style="15" bestFit="1" customWidth="1"/>
    <col min="34" max="16384" width="11.5546875" style="15" customWidth="1"/>
  </cols>
  <sheetData>
    <row r="1" spans="1:33" ht="19.5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9.5">
      <c r="A2" s="1">
        <v>42552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9.5">
      <c r="A3" s="3" t="s">
        <v>19</v>
      </c>
      <c r="Z3" s="4"/>
      <c r="AA3" s="3"/>
      <c r="AB3" s="4"/>
      <c r="AC3" s="4"/>
      <c r="AD3" s="4"/>
      <c r="AE3" s="4"/>
      <c r="AF3" s="4"/>
      <c r="AG3" s="4"/>
    </row>
    <row r="4" spans="1:36" ht="19.5">
      <c r="A4" s="6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3" ht="19.5">
      <c r="A5" s="8"/>
      <c r="B5" s="91">
        <v>1</v>
      </c>
      <c r="C5" s="91">
        <v>2</v>
      </c>
      <c r="D5" s="91">
        <v>3</v>
      </c>
      <c r="E5" s="91">
        <v>4</v>
      </c>
      <c r="F5" s="91">
        <v>5</v>
      </c>
      <c r="G5" s="91">
        <v>6</v>
      </c>
      <c r="H5" s="91">
        <v>7</v>
      </c>
      <c r="I5" s="91">
        <v>8</v>
      </c>
      <c r="J5" s="91">
        <v>9</v>
      </c>
      <c r="K5" s="91">
        <v>10</v>
      </c>
      <c r="L5" s="91">
        <v>11</v>
      </c>
      <c r="M5" s="91">
        <v>12</v>
      </c>
      <c r="N5" s="91">
        <v>13</v>
      </c>
      <c r="O5" s="91">
        <v>14</v>
      </c>
      <c r="P5" s="91">
        <v>15</v>
      </c>
      <c r="Q5" s="92">
        <v>16</v>
      </c>
      <c r="R5" s="92">
        <v>17</v>
      </c>
      <c r="S5" s="93">
        <v>18</v>
      </c>
      <c r="T5" s="93">
        <v>19</v>
      </c>
      <c r="U5" s="93">
        <v>20</v>
      </c>
      <c r="V5" s="93">
        <v>21</v>
      </c>
      <c r="W5" s="93">
        <v>22</v>
      </c>
      <c r="X5" s="93">
        <v>23</v>
      </c>
      <c r="Y5" s="93">
        <v>24</v>
      </c>
      <c r="Z5" s="92">
        <v>25</v>
      </c>
      <c r="AA5" s="92">
        <v>26</v>
      </c>
      <c r="AB5" s="92">
        <v>27</v>
      </c>
      <c r="AC5" s="92">
        <v>28</v>
      </c>
      <c r="AD5" s="92">
        <v>29</v>
      </c>
      <c r="AE5" s="92">
        <v>30</v>
      </c>
      <c r="AF5" s="92">
        <v>31</v>
      </c>
      <c r="AG5" s="73" t="s">
        <v>30</v>
      </c>
    </row>
    <row r="6" spans="1:33" ht="19.5">
      <c r="A6" s="9" t="s">
        <v>0</v>
      </c>
      <c r="B6" s="16"/>
      <c r="C6" s="16"/>
      <c r="D6" s="16"/>
      <c r="E6" s="16"/>
      <c r="F6" s="16"/>
      <c r="G6" s="16"/>
      <c r="H6" s="16"/>
      <c r="I6" s="74"/>
      <c r="J6" s="74"/>
      <c r="K6" s="74"/>
      <c r="L6" s="74"/>
      <c r="M6" s="74"/>
      <c r="N6" s="74"/>
      <c r="O6" s="74"/>
      <c r="P6" s="74"/>
      <c r="Q6" s="22"/>
      <c r="R6" s="22"/>
      <c r="S6" s="25"/>
      <c r="T6" s="25"/>
      <c r="U6" s="25"/>
      <c r="V6" s="25"/>
      <c r="W6" s="25"/>
      <c r="X6" s="25"/>
      <c r="Y6" s="25"/>
      <c r="Z6" s="22"/>
      <c r="AA6" s="22"/>
      <c r="AB6" s="22"/>
      <c r="AC6" s="22"/>
      <c r="AD6" s="22"/>
      <c r="AE6" s="22"/>
      <c r="AF6" s="22"/>
      <c r="AG6" s="26"/>
    </row>
    <row r="7" spans="1:33" ht="19.5">
      <c r="A7" s="8" t="s">
        <v>1</v>
      </c>
      <c r="B7" s="112">
        <v>0</v>
      </c>
      <c r="C7" s="112">
        <v>0</v>
      </c>
      <c r="D7" s="112">
        <v>0</v>
      </c>
      <c r="E7" s="112">
        <v>0</v>
      </c>
      <c r="F7" s="112">
        <v>0</v>
      </c>
      <c r="G7" s="112">
        <v>0</v>
      </c>
      <c r="H7" s="112">
        <v>0</v>
      </c>
      <c r="I7" s="112">
        <v>0</v>
      </c>
      <c r="J7" s="112">
        <v>0</v>
      </c>
      <c r="K7" s="112">
        <v>0</v>
      </c>
      <c r="L7" s="112">
        <v>0</v>
      </c>
      <c r="M7" s="112">
        <v>0</v>
      </c>
      <c r="N7" s="112">
        <v>0</v>
      </c>
      <c r="O7" s="112">
        <v>0</v>
      </c>
      <c r="P7" s="112">
        <v>0</v>
      </c>
      <c r="Q7" s="112">
        <v>0</v>
      </c>
      <c r="R7" s="112">
        <v>0</v>
      </c>
      <c r="S7" s="112">
        <v>0</v>
      </c>
      <c r="T7" s="112">
        <v>0</v>
      </c>
      <c r="U7" s="112">
        <v>0</v>
      </c>
      <c r="V7" s="112">
        <v>0</v>
      </c>
      <c r="W7" s="112">
        <v>0</v>
      </c>
      <c r="X7" s="112">
        <v>0</v>
      </c>
      <c r="Y7" s="112">
        <v>0</v>
      </c>
      <c r="Z7" s="112">
        <v>0</v>
      </c>
      <c r="AA7" s="112">
        <v>0</v>
      </c>
      <c r="AB7" s="112">
        <v>0</v>
      </c>
      <c r="AC7" s="112">
        <v>0</v>
      </c>
      <c r="AD7" s="112">
        <v>0</v>
      </c>
      <c r="AE7" s="112">
        <v>0</v>
      </c>
      <c r="AF7" s="112">
        <v>0</v>
      </c>
      <c r="AG7" s="112"/>
    </row>
    <row r="8" spans="1:33" ht="19.5">
      <c r="A8" s="8" t="s">
        <v>2</v>
      </c>
      <c r="B8" s="112">
        <v>17.054</v>
      </c>
      <c r="C8" s="112">
        <v>15.889</v>
      </c>
      <c r="D8" s="112">
        <v>15.692</v>
      </c>
      <c r="E8" s="112">
        <v>16.475</v>
      </c>
      <c r="F8" s="112">
        <v>15.825</v>
      </c>
      <c r="G8" s="112">
        <v>18.106</v>
      </c>
      <c r="H8" s="112">
        <v>19.74</v>
      </c>
      <c r="I8" s="112">
        <v>17.751</v>
      </c>
      <c r="J8" s="112">
        <v>16.272</v>
      </c>
      <c r="K8" s="112">
        <v>16.554</v>
      </c>
      <c r="L8" s="112">
        <v>16.852</v>
      </c>
      <c r="M8" s="112">
        <v>17.385</v>
      </c>
      <c r="N8" s="112">
        <v>17.797</v>
      </c>
      <c r="O8" s="112">
        <v>16.738</v>
      </c>
      <c r="P8" s="112">
        <v>17.365</v>
      </c>
      <c r="Q8" s="112">
        <v>17.298</v>
      </c>
      <c r="R8" s="112">
        <v>16.93</v>
      </c>
      <c r="S8" s="112">
        <v>20.244</v>
      </c>
      <c r="T8" s="112">
        <v>16.969</v>
      </c>
      <c r="U8" s="112">
        <v>17.971</v>
      </c>
      <c r="V8" s="112">
        <v>17.778</v>
      </c>
      <c r="W8" s="112">
        <v>18.813</v>
      </c>
      <c r="X8" s="112">
        <v>17.731</v>
      </c>
      <c r="Y8" s="112">
        <v>18.844</v>
      </c>
      <c r="Z8" s="112">
        <v>18.358</v>
      </c>
      <c r="AA8" s="112">
        <v>17.34</v>
      </c>
      <c r="AB8" s="112">
        <v>17.34</v>
      </c>
      <c r="AC8" s="112">
        <v>17.34</v>
      </c>
      <c r="AD8" s="112">
        <v>17.34</v>
      </c>
      <c r="AE8" s="112">
        <v>17.34</v>
      </c>
      <c r="AF8" s="112">
        <v>17.34</v>
      </c>
      <c r="AG8" s="112"/>
    </row>
    <row r="9" spans="1:33" ht="19.5">
      <c r="A9" s="8"/>
      <c r="B9" s="77">
        <f aca="true" t="shared" si="0" ref="B9:AE9">SUM(B7:B8)</f>
        <v>17.054</v>
      </c>
      <c r="C9" s="77">
        <f t="shared" si="0"/>
        <v>15.889</v>
      </c>
      <c r="D9" s="77">
        <f t="shared" si="0"/>
        <v>15.692</v>
      </c>
      <c r="E9" s="77">
        <f t="shared" si="0"/>
        <v>16.475</v>
      </c>
      <c r="F9" s="77">
        <f t="shared" si="0"/>
        <v>15.825</v>
      </c>
      <c r="G9" s="77">
        <f t="shared" si="0"/>
        <v>18.106</v>
      </c>
      <c r="H9" s="77">
        <f t="shared" si="0"/>
        <v>19.74</v>
      </c>
      <c r="I9" s="77">
        <f t="shared" si="0"/>
        <v>17.751</v>
      </c>
      <c r="J9" s="77">
        <f t="shared" si="0"/>
        <v>16.272</v>
      </c>
      <c r="K9" s="77">
        <f t="shared" si="0"/>
        <v>16.554</v>
      </c>
      <c r="L9" s="77">
        <f t="shared" si="0"/>
        <v>16.852</v>
      </c>
      <c r="M9" s="77">
        <f t="shared" si="0"/>
        <v>17.385</v>
      </c>
      <c r="N9" s="77">
        <f t="shared" si="0"/>
        <v>17.797</v>
      </c>
      <c r="O9" s="77">
        <f t="shared" si="0"/>
        <v>16.738</v>
      </c>
      <c r="P9" s="77">
        <f t="shared" si="0"/>
        <v>17.365</v>
      </c>
      <c r="Q9" s="77">
        <f t="shared" si="0"/>
        <v>17.298</v>
      </c>
      <c r="R9" s="77">
        <f t="shared" si="0"/>
        <v>16.93</v>
      </c>
      <c r="S9" s="77">
        <f t="shared" si="0"/>
        <v>20.244</v>
      </c>
      <c r="T9" s="77">
        <f t="shared" si="0"/>
        <v>16.969</v>
      </c>
      <c r="U9" s="77">
        <f t="shared" si="0"/>
        <v>17.971</v>
      </c>
      <c r="V9" s="77">
        <f t="shared" si="0"/>
        <v>17.778</v>
      </c>
      <c r="W9" s="77">
        <f t="shared" si="0"/>
        <v>18.813</v>
      </c>
      <c r="X9" s="77">
        <f t="shared" si="0"/>
        <v>17.731</v>
      </c>
      <c r="Y9" s="77">
        <f t="shared" si="0"/>
        <v>18.844</v>
      </c>
      <c r="Z9" s="77">
        <f t="shared" si="0"/>
        <v>18.358</v>
      </c>
      <c r="AA9" s="77">
        <f t="shared" si="0"/>
        <v>17.34</v>
      </c>
      <c r="AB9" s="77">
        <f t="shared" si="0"/>
        <v>17.34</v>
      </c>
      <c r="AC9" s="77">
        <f t="shared" si="0"/>
        <v>17.34</v>
      </c>
      <c r="AD9" s="77">
        <f t="shared" si="0"/>
        <v>17.34</v>
      </c>
      <c r="AE9" s="77">
        <f t="shared" si="0"/>
        <v>17.34</v>
      </c>
      <c r="AF9" s="77">
        <f>SUM(AF7:AF8)</f>
        <v>17.34</v>
      </c>
      <c r="AG9" s="77">
        <f>AVERAGE(C9:AF9)</f>
        <v>17.44723333333333</v>
      </c>
    </row>
    <row r="10" spans="1:33" ht="19.5">
      <c r="A10" s="9" t="s">
        <v>3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</row>
    <row r="11" spans="1:33" ht="19.5">
      <c r="A11" s="8" t="s">
        <v>18</v>
      </c>
      <c r="B11" s="187">
        <v>15.8</v>
      </c>
      <c r="C11" s="187">
        <v>16.3</v>
      </c>
      <c r="D11" s="187">
        <v>15.1</v>
      </c>
      <c r="E11" s="186">
        <v>16.6</v>
      </c>
      <c r="F11" s="187">
        <v>15.4</v>
      </c>
      <c r="G11" s="187">
        <v>16.1</v>
      </c>
      <c r="H11" s="188">
        <v>16.9</v>
      </c>
      <c r="I11" s="188">
        <v>16.6</v>
      </c>
      <c r="J11" s="188">
        <v>13.7</v>
      </c>
      <c r="K11" s="188">
        <v>14.2</v>
      </c>
      <c r="L11" s="187">
        <v>16.9</v>
      </c>
      <c r="M11" s="187">
        <v>16.9</v>
      </c>
      <c r="N11" s="187">
        <v>16.5</v>
      </c>
      <c r="O11" s="187">
        <v>14.8</v>
      </c>
      <c r="P11" s="187">
        <v>14.5</v>
      </c>
      <c r="Q11" s="187">
        <v>16.5</v>
      </c>
      <c r="R11" s="187">
        <v>15.2</v>
      </c>
      <c r="S11" s="187">
        <v>16.5</v>
      </c>
      <c r="T11" s="187">
        <v>14.7</v>
      </c>
      <c r="U11" s="187">
        <v>16</v>
      </c>
      <c r="V11" s="187">
        <v>15.4</v>
      </c>
      <c r="W11" s="187">
        <v>16.7</v>
      </c>
      <c r="X11" s="186">
        <v>14</v>
      </c>
      <c r="Y11" s="187">
        <v>17.9</v>
      </c>
      <c r="Z11" s="187">
        <v>17.9</v>
      </c>
      <c r="AA11" s="187">
        <v>15.2</v>
      </c>
      <c r="AB11" s="187">
        <v>16.6</v>
      </c>
      <c r="AC11" s="187">
        <v>16.3</v>
      </c>
      <c r="AD11" s="187">
        <v>14.6</v>
      </c>
      <c r="AE11" s="187">
        <v>14.4</v>
      </c>
      <c r="AF11" s="187">
        <v>15.8</v>
      </c>
      <c r="AG11" s="112"/>
    </row>
    <row r="12" spans="1:33" ht="19.5">
      <c r="A12" s="7" t="s">
        <v>26</v>
      </c>
      <c r="B12" s="187">
        <v>-0.4</v>
      </c>
      <c r="C12" s="187">
        <v>-0.4</v>
      </c>
      <c r="D12" s="187">
        <v>-0.4</v>
      </c>
      <c r="E12" s="187">
        <v>-0.2</v>
      </c>
      <c r="F12" s="187">
        <v>-0.3</v>
      </c>
      <c r="G12" s="187">
        <v>-0.2</v>
      </c>
      <c r="H12" s="188">
        <v>-0.2</v>
      </c>
      <c r="I12" s="188">
        <v>-0.2</v>
      </c>
      <c r="J12" s="188">
        <v>-0.5</v>
      </c>
      <c r="K12" s="188">
        <v>-0.3</v>
      </c>
      <c r="L12" s="187">
        <v>0</v>
      </c>
      <c r="M12" s="187">
        <v>0</v>
      </c>
      <c r="N12" s="187">
        <v>0</v>
      </c>
      <c r="O12" s="187">
        <v>0</v>
      </c>
      <c r="P12" s="187">
        <v>0</v>
      </c>
      <c r="Q12" s="187">
        <v>0</v>
      </c>
      <c r="R12" s="187">
        <v>0</v>
      </c>
      <c r="S12" s="187">
        <v>0</v>
      </c>
      <c r="T12" s="187">
        <v>0</v>
      </c>
      <c r="U12" s="187">
        <v>1.2</v>
      </c>
      <c r="V12" s="187">
        <v>0.5</v>
      </c>
      <c r="W12" s="187">
        <v>0</v>
      </c>
      <c r="X12" s="187">
        <v>0</v>
      </c>
      <c r="Y12" s="187">
        <v>0</v>
      </c>
      <c r="Z12" s="187">
        <v>0</v>
      </c>
      <c r="AA12" s="187">
        <v>0</v>
      </c>
      <c r="AB12" s="187">
        <v>0</v>
      </c>
      <c r="AC12" s="187">
        <v>0</v>
      </c>
      <c r="AD12" s="187">
        <v>0</v>
      </c>
      <c r="AE12" s="187">
        <v>0</v>
      </c>
      <c r="AF12" s="187">
        <v>0</v>
      </c>
      <c r="AG12" s="112"/>
    </row>
    <row r="13" spans="1:33" ht="19.5">
      <c r="A13" s="8" t="s">
        <v>5</v>
      </c>
      <c r="B13" s="187">
        <v>2.9</v>
      </c>
      <c r="C13" s="187">
        <v>2.9</v>
      </c>
      <c r="D13" s="187">
        <v>2.8</v>
      </c>
      <c r="E13" s="187">
        <v>3</v>
      </c>
      <c r="F13" s="187">
        <v>2.8</v>
      </c>
      <c r="G13" s="187">
        <v>3</v>
      </c>
      <c r="H13" s="188">
        <v>3</v>
      </c>
      <c r="I13" s="188">
        <v>2.9</v>
      </c>
      <c r="J13" s="188">
        <v>2.5</v>
      </c>
      <c r="K13" s="188">
        <v>3.4</v>
      </c>
      <c r="L13" s="187">
        <v>3</v>
      </c>
      <c r="M13" s="187">
        <v>2.8</v>
      </c>
      <c r="N13" s="187">
        <v>2.9</v>
      </c>
      <c r="O13" s="187">
        <v>3.1</v>
      </c>
      <c r="P13" s="187">
        <v>2.8</v>
      </c>
      <c r="Q13" s="187">
        <v>2.9</v>
      </c>
      <c r="R13" s="187">
        <v>2.7</v>
      </c>
      <c r="S13" s="187">
        <v>3.1</v>
      </c>
      <c r="T13" s="187">
        <v>2.9</v>
      </c>
      <c r="U13" s="187">
        <v>2.6</v>
      </c>
      <c r="V13" s="187">
        <v>3.4</v>
      </c>
      <c r="W13" s="187">
        <v>2.8</v>
      </c>
      <c r="X13" s="187">
        <v>2.6</v>
      </c>
      <c r="Y13" s="187">
        <v>3</v>
      </c>
      <c r="Z13" s="187">
        <v>2.9</v>
      </c>
      <c r="AA13" s="187">
        <v>3</v>
      </c>
      <c r="AB13" s="187">
        <v>2.8</v>
      </c>
      <c r="AC13" s="187">
        <v>3.1</v>
      </c>
      <c r="AD13" s="187">
        <v>2.7</v>
      </c>
      <c r="AE13" s="187">
        <v>2.9</v>
      </c>
      <c r="AF13" s="187">
        <v>2.9</v>
      </c>
      <c r="AG13" s="112"/>
    </row>
    <row r="14" spans="1:33" ht="19.5">
      <c r="A14" s="8" t="s">
        <v>6</v>
      </c>
      <c r="B14" s="174"/>
      <c r="C14" s="174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3"/>
      <c r="X14" s="174"/>
      <c r="Y14" s="174"/>
      <c r="Z14" s="174"/>
      <c r="AA14" s="174"/>
      <c r="AB14" s="174"/>
      <c r="AC14" s="174"/>
      <c r="AD14" s="174"/>
      <c r="AE14" s="174"/>
      <c r="AF14" s="174"/>
      <c r="AG14" s="112"/>
    </row>
    <row r="15" spans="1:33" ht="19.5">
      <c r="A15" s="8" t="s">
        <v>7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12"/>
    </row>
    <row r="16" spans="1:33" ht="19.5">
      <c r="A16" s="8"/>
      <c r="B16" s="77">
        <f aca="true" t="shared" si="1" ref="B16:AE16">SUM(B11:B15)</f>
        <v>18.3</v>
      </c>
      <c r="C16" s="77">
        <f t="shared" si="1"/>
        <v>18.8</v>
      </c>
      <c r="D16" s="77">
        <f t="shared" si="1"/>
        <v>17.5</v>
      </c>
      <c r="E16" s="77">
        <f t="shared" si="1"/>
        <v>19.400000000000002</v>
      </c>
      <c r="F16" s="77">
        <f t="shared" si="1"/>
        <v>17.9</v>
      </c>
      <c r="G16" s="77">
        <f t="shared" si="1"/>
        <v>18.900000000000002</v>
      </c>
      <c r="H16" s="77">
        <f t="shared" si="1"/>
        <v>19.7</v>
      </c>
      <c r="I16" s="77">
        <f t="shared" si="1"/>
        <v>19.3</v>
      </c>
      <c r="J16" s="77">
        <f t="shared" si="1"/>
        <v>15.7</v>
      </c>
      <c r="K16" s="77">
        <f t="shared" si="1"/>
        <v>17.299999999999997</v>
      </c>
      <c r="L16" s="77">
        <f t="shared" si="1"/>
        <v>19.9</v>
      </c>
      <c r="M16" s="77">
        <f t="shared" si="1"/>
        <v>19.7</v>
      </c>
      <c r="N16" s="77">
        <f t="shared" si="1"/>
        <v>19.4</v>
      </c>
      <c r="O16" s="77">
        <f t="shared" si="1"/>
        <v>17.900000000000002</v>
      </c>
      <c r="P16" s="77">
        <f t="shared" si="1"/>
        <v>17.3</v>
      </c>
      <c r="Q16" s="77">
        <f t="shared" si="1"/>
        <v>19.4</v>
      </c>
      <c r="R16" s="77">
        <f t="shared" si="1"/>
        <v>17.9</v>
      </c>
      <c r="S16" s="77">
        <f t="shared" si="1"/>
        <v>19.6</v>
      </c>
      <c r="T16" s="77">
        <f t="shared" si="1"/>
        <v>17.599999999999998</v>
      </c>
      <c r="U16" s="77">
        <f t="shared" si="1"/>
        <v>19.8</v>
      </c>
      <c r="V16" s="77">
        <f t="shared" si="1"/>
        <v>19.3</v>
      </c>
      <c r="W16" s="77">
        <f t="shared" si="1"/>
        <v>19.5</v>
      </c>
      <c r="X16" s="77">
        <f t="shared" si="1"/>
        <v>16.6</v>
      </c>
      <c r="Y16" s="77">
        <f t="shared" si="1"/>
        <v>20.9</v>
      </c>
      <c r="Z16" s="77">
        <f t="shared" si="1"/>
        <v>20.799999999999997</v>
      </c>
      <c r="AA16" s="77">
        <f t="shared" si="1"/>
        <v>18.2</v>
      </c>
      <c r="AB16" s="77">
        <f t="shared" si="1"/>
        <v>19.400000000000002</v>
      </c>
      <c r="AC16" s="77">
        <f t="shared" si="1"/>
        <v>19.400000000000002</v>
      </c>
      <c r="AD16" s="77">
        <f t="shared" si="1"/>
        <v>17.3</v>
      </c>
      <c r="AE16" s="77">
        <f t="shared" si="1"/>
        <v>17.3</v>
      </c>
      <c r="AF16" s="77">
        <f>SUM(AF11:AF15)</f>
        <v>18.7</v>
      </c>
      <c r="AG16" s="77">
        <f>AVERAGE(C16:AF16)</f>
        <v>18.68</v>
      </c>
    </row>
    <row r="17" spans="1:33" ht="19.5">
      <c r="A17" s="16" t="s">
        <v>32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</row>
    <row r="18" spans="1:33" ht="19.5">
      <c r="A18" s="14" t="s">
        <v>8</v>
      </c>
      <c r="B18" s="112">
        <v>18.66</v>
      </c>
      <c r="C18" s="112">
        <v>15.22</v>
      </c>
      <c r="D18" s="112">
        <v>14.73</v>
      </c>
      <c r="E18" s="112">
        <v>14.52</v>
      </c>
      <c r="F18" s="112">
        <v>15.45</v>
      </c>
      <c r="G18" s="112">
        <v>17.61</v>
      </c>
      <c r="H18" s="112">
        <v>16.52</v>
      </c>
      <c r="I18" s="112">
        <v>18</v>
      </c>
      <c r="J18" s="112">
        <v>16.96</v>
      </c>
      <c r="K18" s="112">
        <v>16.66</v>
      </c>
      <c r="L18" s="112">
        <v>17.28</v>
      </c>
      <c r="M18" s="112">
        <v>16.18</v>
      </c>
      <c r="N18" s="112">
        <v>14.95</v>
      </c>
      <c r="O18" s="112">
        <v>15.4</v>
      </c>
      <c r="P18" s="112">
        <v>17.37</v>
      </c>
      <c r="Q18" s="112">
        <v>17.63</v>
      </c>
      <c r="R18" s="112">
        <v>16.79</v>
      </c>
      <c r="S18" s="112">
        <v>17.72</v>
      </c>
      <c r="T18" s="112">
        <v>17.26</v>
      </c>
      <c r="U18" s="112">
        <v>16.83</v>
      </c>
      <c r="V18" s="112">
        <v>16.15</v>
      </c>
      <c r="W18" s="112">
        <v>16.95</v>
      </c>
      <c r="X18" s="112">
        <v>18</v>
      </c>
      <c r="Y18" s="112">
        <v>17.91</v>
      </c>
      <c r="Z18" s="112">
        <v>17.63</v>
      </c>
      <c r="AA18" s="112">
        <v>17.59</v>
      </c>
      <c r="AB18" s="112">
        <v>16.42</v>
      </c>
      <c r="AC18" s="112">
        <v>17.15</v>
      </c>
      <c r="AD18" s="112">
        <v>16.77</v>
      </c>
      <c r="AE18" s="112">
        <v>16.78</v>
      </c>
      <c r="AF18" s="112">
        <v>16.65</v>
      </c>
      <c r="AG18" s="112"/>
    </row>
    <row r="19" spans="1:33" ht="19.5">
      <c r="A19" s="18" t="s">
        <v>26</v>
      </c>
      <c r="B19" s="111">
        <v>0</v>
      </c>
      <c r="C19" s="111">
        <v>0</v>
      </c>
      <c r="D19" s="111">
        <v>0</v>
      </c>
      <c r="E19" s="111">
        <v>0</v>
      </c>
      <c r="F19" s="111">
        <v>0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1">
        <v>0</v>
      </c>
      <c r="N19" s="111">
        <v>0</v>
      </c>
      <c r="O19" s="111">
        <v>0</v>
      </c>
      <c r="P19" s="111">
        <v>0</v>
      </c>
      <c r="Q19" s="111">
        <v>0</v>
      </c>
      <c r="R19" s="111">
        <v>0</v>
      </c>
      <c r="S19" s="111">
        <v>0</v>
      </c>
      <c r="T19" s="111">
        <v>0</v>
      </c>
      <c r="U19" s="111">
        <v>0</v>
      </c>
      <c r="V19" s="111">
        <v>0</v>
      </c>
      <c r="W19" s="111">
        <v>0</v>
      </c>
      <c r="X19" s="111">
        <v>0</v>
      </c>
      <c r="Y19" s="111">
        <v>0</v>
      </c>
      <c r="Z19" s="111">
        <v>0</v>
      </c>
      <c r="AA19" s="111">
        <v>0</v>
      </c>
      <c r="AB19" s="111">
        <v>0</v>
      </c>
      <c r="AC19" s="111">
        <v>0</v>
      </c>
      <c r="AD19" s="111">
        <v>0</v>
      </c>
      <c r="AE19" s="111">
        <v>0</v>
      </c>
      <c r="AF19" s="111">
        <v>0</v>
      </c>
      <c r="AG19" s="112"/>
    </row>
    <row r="20" spans="1:33" ht="19.5">
      <c r="A20" s="14" t="s">
        <v>9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</row>
    <row r="21" spans="1:33" ht="19.5">
      <c r="A21" s="14" t="s">
        <v>23</v>
      </c>
      <c r="B21" s="127">
        <v>57</v>
      </c>
      <c r="C21" s="127">
        <v>60</v>
      </c>
      <c r="D21" s="127">
        <v>55</v>
      </c>
      <c r="E21" s="127">
        <v>68</v>
      </c>
      <c r="F21" s="127">
        <v>64</v>
      </c>
      <c r="G21" s="127">
        <v>60</v>
      </c>
      <c r="H21" s="127">
        <v>50</v>
      </c>
      <c r="I21" s="127">
        <v>73</v>
      </c>
      <c r="J21" s="127">
        <v>57</v>
      </c>
      <c r="K21" s="127">
        <v>62</v>
      </c>
      <c r="L21" s="127">
        <v>70</v>
      </c>
      <c r="M21" s="127">
        <v>65</v>
      </c>
      <c r="N21" s="127">
        <v>67</v>
      </c>
      <c r="O21" s="127">
        <v>70</v>
      </c>
      <c r="P21" s="127">
        <v>75</v>
      </c>
      <c r="Q21" s="127">
        <v>86</v>
      </c>
      <c r="R21" s="127">
        <v>52</v>
      </c>
      <c r="S21" s="127">
        <v>54</v>
      </c>
      <c r="T21" s="127">
        <v>40</v>
      </c>
      <c r="U21" s="127">
        <v>55</v>
      </c>
      <c r="V21" s="127">
        <v>65</v>
      </c>
      <c r="W21" s="127">
        <v>50</v>
      </c>
      <c r="X21" s="127">
        <v>54</v>
      </c>
      <c r="Y21" s="127">
        <v>65</v>
      </c>
      <c r="Z21" s="127">
        <v>65</v>
      </c>
      <c r="AA21" s="127">
        <v>45</v>
      </c>
      <c r="AB21" s="127">
        <v>55</v>
      </c>
      <c r="AC21" s="127">
        <v>75</v>
      </c>
      <c r="AD21" s="127">
        <v>37</v>
      </c>
      <c r="AE21" s="127">
        <v>37</v>
      </c>
      <c r="AF21" s="127">
        <v>30</v>
      </c>
      <c r="AG21" s="127"/>
    </row>
    <row r="22" spans="1:33" ht="19.5">
      <c r="A22" s="14" t="s">
        <v>22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</row>
    <row r="23" spans="1:33" ht="19.5">
      <c r="A23" s="14" t="s">
        <v>24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</row>
    <row r="24" spans="1:33" ht="19.5">
      <c r="A24" s="14" t="s">
        <v>25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</row>
    <row r="25" spans="1:33" ht="19.5">
      <c r="A25" s="14" t="s">
        <v>17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</row>
    <row r="26" spans="1:33" ht="19.5">
      <c r="A26" s="14" t="s">
        <v>5</v>
      </c>
      <c r="B26" s="112">
        <v>1.27</v>
      </c>
      <c r="C26" s="112">
        <v>1.27</v>
      </c>
      <c r="D26" s="112">
        <v>1.27</v>
      </c>
      <c r="E26" s="112">
        <v>1.27</v>
      </c>
      <c r="F26" s="112">
        <v>1.27</v>
      </c>
      <c r="G26" s="112">
        <v>1.27</v>
      </c>
      <c r="H26" s="112">
        <v>1.27</v>
      </c>
      <c r="I26" s="112">
        <v>1.27</v>
      </c>
      <c r="J26" s="112">
        <v>1.27</v>
      </c>
      <c r="K26" s="112">
        <v>2.8</v>
      </c>
      <c r="L26" s="112">
        <v>2.8</v>
      </c>
      <c r="M26" s="112">
        <v>2.8</v>
      </c>
      <c r="N26" s="112">
        <v>2.8</v>
      </c>
      <c r="O26" s="112">
        <v>2.8</v>
      </c>
      <c r="P26" s="112">
        <v>2.8</v>
      </c>
      <c r="Q26" s="112">
        <v>2.8</v>
      </c>
      <c r="R26" s="112">
        <v>2.4</v>
      </c>
      <c r="S26" s="112">
        <v>2.4</v>
      </c>
      <c r="T26" s="112">
        <v>2.4</v>
      </c>
      <c r="U26" s="112">
        <v>2.4</v>
      </c>
      <c r="V26" s="112">
        <v>2.4</v>
      </c>
      <c r="W26" s="112">
        <v>2.4</v>
      </c>
      <c r="X26" s="112">
        <v>2.4</v>
      </c>
      <c r="Y26" s="112">
        <v>2.5</v>
      </c>
      <c r="Z26" s="112">
        <v>2.5</v>
      </c>
      <c r="AA26" s="112">
        <v>2.5</v>
      </c>
      <c r="AB26" s="112">
        <v>2.5</v>
      </c>
      <c r="AC26" s="112">
        <v>2.5</v>
      </c>
      <c r="AD26" s="112">
        <v>2.5</v>
      </c>
      <c r="AE26" s="112">
        <v>2.5</v>
      </c>
      <c r="AF26" s="112">
        <v>2.5</v>
      </c>
      <c r="AG26" s="112"/>
    </row>
    <row r="27" spans="1:33" ht="19.5">
      <c r="A27" s="14" t="s">
        <v>10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</row>
    <row r="28" spans="1:33" ht="19.5">
      <c r="A28" s="14" t="s">
        <v>7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</row>
    <row r="29" spans="1:33" ht="19.5">
      <c r="A29" s="8"/>
      <c r="B29" s="77">
        <f>SUM(B18+B19+B20+B25+B26+B27+B28)</f>
        <v>19.93</v>
      </c>
      <c r="C29" s="77">
        <f aca="true" t="shared" si="2" ref="C29:AE29">SUM(C18+C19+C20+C25+C26+C27+C28)</f>
        <v>16.490000000000002</v>
      </c>
      <c r="D29" s="77">
        <f t="shared" si="2"/>
        <v>16</v>
      </c>
      <c r="E29" s="77">
        <f t="shared" si="2"/>
        <v>15.79</v>
      </c>
      <c r="F29" s="77">
        <f t="shared" si="2"/>
        <v>16.72</v>
      </c>
      <c r="G29" s="77">
        <f t="shared" si="2"/>
        <v>18.88</v>
      </c>
      <c r="H29" s="77">
        <f t="shared" si="2"/>
        <v>17.79</v>
      </c>
      <c r="I29" s="77">
        <f t="shared" si="2"/>
        <v>19.27</v>
      </c>
      <c r="J29" s="77">
        <f t="shared" si="2"/>
        <v>18.23</v>
      </c>
      <c r="K29" s="77">
        <f t="shared" si="2"/>
        <v>19.46</v>
      </c>
      <c r="L29" s="77">
        <f t="shared" si="2"/>
        <v>20.080000000000002</v>
      </c>
      <c r="M29" s="77">
        <f t="shared" si="2"/>
        <v>18.98</v>
      </c>
      <c r="N29" s="77">
        <f t="shared" si="2"/>
        <v>17.75</v>
      </c>
      <c r="O29" s="77">
        <f t="shared" si="2"/>
        <v>18.2</v>
      </c>
      <c r="P29" s="77">
        <f t="shared" si="2"/>
        <v>20.17</v>
      </c>
      <c r="Q29" s="77">
        <f t="shared" si="2"/>
        <v>20.43</v>
      </c>
      <c r="R29" s="77">
        <f t="shared" si="2"/>
        <v>19.189999999999998</v>
      </c>
      <c r="S29" s="77">
        <f t="shared" si="2"/>
        <v>20.119999999999997</v>
      </c>
      <c r="T29" s="77">
        <f t="shared" si="2"/>
        <v>19.66</v>
      </c>
      <c r="U29" s="77">
        <f t="shared" si="2"/>
        <v>19.229999999999997</v>
      </c>
      <c r="V29" s="77">
        <f t="shared" si="2"/>
        <v>18.549999999999997</v>
      </c>
      <c r="W29" s="77">
        <f t="shared" si="2"/>
        <v>19.349999999999998</v>
      </c>
      <c r="X29" s="77">
        <f t="shared" si="2"/>
        <v>20.4</v>
      </c>
      <c r="Y29" s="77">
        <f t="shared" si="2"/>
        <v>20.41</v>
      </c>
      <c r="Z29" s="77">
        <f t="shared" si="2"/>
        <v>20.13</v>
      </c>
      <c r="AA29" s="77">
        <f t="shared" si="2"/>
        <v>20.09</v>
      </c>
      <c r="AB29" s="77">
        <f t="shared" si="2"/>
        <v>18.92</v>
      </c>
      <c r="AC29" s="77">
        <f t="shared" si="2"/>
        <v>19.65</v>
      </c>
      <c r="AD29" s="77">
        <f t="shared" si="2"/>
        <v>19.27</v>
      </c>
      <c r="AE29" s="77">
        <f t="shared" si="2"/>
        <v>19.28</v>
      </c>
      <c r="AF29" s="77">
        <f>SUM(AF18+AF19+AF20+AF25+AF26+AF27+AF28)</f>
        <v>19.15</v>
      </c>
      <c r="AG29" s="77">
        <f>AVERAGE(C29:AF29)</f>
        <v>18.921333333333333</v>
      </c>
    </row>
    <row r="30" spans="1:33" ht="19.5">
      <c r="A30" s="9" t="s">
        <v>11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</row>
    <row r="31" spans="1:33" ht="19.5">
      <c r="A31" s="8" t="s">
        <v>12</v>
      </c>
      <c r="B31" s="189">
        <v>1.9356</v>
      </c>
      <c r="C31" s="189">
        <v>1.8404</v>
      </c>
      <c r="D31" s="189">
        <v>1.78416</v>
      </c>
      <c r="E31" s="189">
        <v>1.17764</v>
      </c>
      <c r="F31" s="189">
        <v>1.682808</v>
      </c>
      <c r="G31" s="189">
        <v>1.610692</v>
      </c>
      <c r="H31" s="189">
        <v>1.4677</v>
      </c>
      <c r="I31" s="189">
        <v>2.0892</v>
      </c>
      <c r="J31" s="189">
        <v>1.9924</v>
      </c>
      <c r="K31" s="189">
        <v>1.919176</v>
      </c>
      <c r="L31" s="189">
        <v>1.508424</v>
      </c>
      <c r="M31" s="189">
        <v>1.9867</v>
      </c>
      <c r="N31" s="189">
        <v>1.423</v>
      </c>
      <c r="O31" s="189">
        <v>2.2164</v>
      </c>
      <c r="P31" s="189">
        <v>1.9668</v>
      </c>
      <c r="Q31" s="189">
        <v>2.3295</v>
      </c>
      <c r="R31" s="189">
        <v>1.9769</v>
      </c>
      <c r="S31" s="189"/>
      <c r="T31" s="189"/>
      <c r="U31" s="189"/>
      <c r="V31" s="189"/>
      <c r="W31" s="189"/>
      <c r="X31" s="189"/>
      <c r="Y31" s="189"/>
      <c r="Z31" s="189"/>
      <c r="AA31" s="189"/>
      <c r="AB31" s="189">
        <v>2.191212</v>
      </c>
      <c r="AC31" s="189">
        <v>1.269012</v>
      </c>
      <c r="AD31" s="189"/>
      <c r="AE31" s="189"/>
      <c r="AF31" s="189"/>
      <c r="AG31" s="175">
        <v>1.86463076923077</v>
      </c>
    </row>
    <row r="32" spans="1:34" ht="19.5">
      <c r="A32" s="8" t="s">
        <v>29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>
        <v>1.4943</v>
      </c>
      <c r="T32" s="189">
        <v>2.415</v>
      </c>
      <c r="U32" s="189">
        <v>2.0481</v>
      </c>
      <c r="V32" s="189">
        <v>1.9932</v>
      </c>
      <c r="W32" s="189">
        <v>2.0101</v>
      </c>
      <c r="X32" s="189">
        <v>2.2066</v>
      </c>
      <c r="Y32" s="189">
        <v>2.1676</v>
      </c>
      <c r="Z32" s="189">
        <v>2.20867</v>
      </c>
      <c r="AA32" s="189">
        <v>1.935618</v>
      </c>
      <c r="AB32" s="189"/>
      <c r="AC32" s="189"/>
      <c r="AD32" s="189">
        <v>2.227008</v>
      </c>
      <c r="AE32" s="189">
        <v>2.21488</v>
      </c>
      <c r="AF32" s="189">
        <v>1.8827</v>
      </c>
      <c r="AG32" s="175">
        <v>1.9817555555555555</v>
      </c>
      <c r="AH32" s="150">
        <f>SUM(B32:AG32)</f>
        <v>26.785531555555558</v>
      </c>
    </row>
    <row r="33" spans="1:33" ht="19.5">
      <c r="A33" s="8" t="s">
        <v>4</v>
      </c>
      <c r="B33" s="190">
        <v>1.21593</v>
      </c>
      <c r="C33" s="189">
        <v>1.1449</v>
      </c>
      <c r="D33" s="189">
        <v>1.31632</v>
      </c>
      <c r="E33" s="189"/>
      <c r="F33" s="189"/>
      <c r="G33" s="189"/>
      <c r="H33" s="189">
        <v>1.385674</v>
      </c>
      <c r="I33" s="189">
        <v>1.2698</v>
      </c>
      <c r="J33" s="191">
        <v>1.46306</v>
      </c>
      <c r="K33" s="191">
        <v>1.29144</v>
      </c>
      <c r="L33" s="191">
        <v>1.4497</v>
      </c>
      <c r="M33" s="190">
        <v>1.1804</v>
      </c>
      <c r="N33" s="190">
        <v>1.4018</v>
      </c>
      <c r="O33" s="190">
        <v>1.3199</v>
      </c>
      <c r="P33" s="190">
        <v>1.32275</v>
      </c>
      <c r="Q33" s="190">
        <v>1.66639</v>
      </c>
      <c r="R33" s="189">
        <v>1.26016</v>
      </c>
      <c r="S33" s="189">
        <v>1.29215</v>
      </c>
      <c r="T33" s="189">
        <v>1.30841</v>
      </c>
      <c r="U33" s="189">
        <v>1.34844</v>
      </c>
      <c r="V33" s="189">
        <v>1.27715</v>
      </c>
      <c r="W33" s="189">
        <v>1.3475</v>
      </c>
      <c r="X33" s="189">
        <v>1.27601</v>
      </c>
      <c r="Y33" s="189">
        <v>1.33299</v>
      </c>
      <c r="Z33" s="189">
        <v>1.30777</v>
      </c>
      <c r="AA33" s="189">
        <v>1.29708</v>
      </c>
      <c r="AB33" s="189">
        <v>1.3591</v>
      </c>
      <c r="AC33" s="189">
        <v>1.48882</v>
      </c>
      <c r="AD33" s="189">
        <v>1.41658</v>
      </c>
      <c r="AE33" s="189">
        <v>1.21163</v>
      </c>
      <c r="AF33" s="189">
        <v>1.08117</v>
      </c>
      <c r="AG33" s="175">
        <v>1.3696722580645162</v>
      </c>
    </row>
    <row r="34" spans="1:33" ht="19.5">
      <c r="A34" s="8" t="s">
        <v>13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</row>
    <row r="35" spans="1:33" ht="19.5">
      <c r="A35" s="8" t="s">
        <v>10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</row>
    <row r="36" spans="1:33" ht="19.5">
      <c r="A36" s="9"/>
      <c r="B36" s="77">
        <f aca="true" t="shared" si="3" ref="B36:AE36">SUM(B31:B35)</f>
        <v>3.15153</v>
      </c>
      <c r="C36" s="77">
        <f t="shared" si="3"/>
        <v>2.9853</v>
      </c>
      <c r="D36" s="77">
        <f t="shared" si="3"/>
        <v>3.10048</v>
      </c>
      <c r="E36" s="77">
        <f t="shared" si="3"/>
        <v>1.17764</v>
      </c>
      <c r="F36" s="77">
        <f t="shared" si="3"/>
        <v>1.682808</v>
      </c>
      <c r="G36" s="77">
        <f t="shared" si="3"/>
        <v>1.610692</v>
      </c>
      <c r="H36" s="77">
        <f t="shared" si="3"/>
        <v>2.853374</v>
      </c>
      <c r="I36" s="77">
        <f t="shared" si="3"/>
        <v>3.359</v>
      </c>
      <c r="J36" s="77">
        <f t="shared" si="3"/>
        <v>3.45546</v>
      </c>
      <c r="K36" s="77">
        <f t="shared" si="3"/>
        <v>3.210616</v>
      </c>
      <c r="L36" s="77">
        <f t="shared" si="3"/>
        <v>2.9581239999999998</v>
      </c>
      <c r="M36" s="77">
        <f t="shared" si="3"/>
        <v>3.1670999999999996</v>
      </c>
      <c r="N36" s="77">
        <f t="shared" si="3"/>
        <v>2.8247999999999998</v>
      </c>
      <c r="O36" s="77">
        <f t="shared" si="3"/>
        <v>3.5363</v>
      </c>
      <c r="P36" s="77">
        <f t="shared" si="3"/>
        <v>3.28955</v>
      </c>
      <c r="Q36" s="77">
        <f t="shared" si="3"/>
        <v>3.99589</v>
      </c>
      <c r="R36" s="77">
        <f t="shared" si="3"/>
        <v>3.23706</v>
      </c>
      <c r="S36" s="77">
        <f t="shared" si="3"/>
        <v>2.78645</v>
      </c>
      <c r="T36" s="77">
        <f t="shared" si="3"/>
        <v>3.7234100000000003</v>
      </c>
      <c r="U36" s="77">
        <f t="shared" si="3"/>
        <v>3.39654</v>
      </c>
      <c r="V36" s="77">
        <f t="shared" si="3"/>
        <v>3.27035</v>
      </c>
      <c r="W36" s="77">
        <f t="shared" si="3"/>
        <v>3.3575999999999997</v>
      </c>
      <c r="X36" s="77">
        <f t="shared" si="3"/>
        <v>3.48261</v>
      </c>
      <c r="Y36" s="77">
        <f t="shared" si="3"/>
        <v>3.50059</v>
      </c>
      <c r="Z36" s="77">
        <f t="shared" si="3"/>
        <v>3.5164400000000002</v>
      </c>
      <c r="AA36" s="77">
        <f t="shared" si="3"/>
        <v>3.232698</v>
      </c>
      <c r="AB36" s="77">
        <f t="shared" si="3"/>
        <v>3.550312</v>
      </c>
      <c r="AC36" s="77">
        <f t="shared" si="3"/>
        <v>2.757832</v>
      </c>
      <c r="AD36" s="77">
        <f t="shared" si="3"/>
        <v>3.6435880000000003</v>
      </c>
      <c r="AE36" s="77">
        <f t="shared" si="3"/>
        <v>3.42651</v>
      </c>
      <c r="AF36" s="77">
        <f>SUM(AF31:AF35)</f>
        <v>2.96387</v>
      </c>
      <c r="AG36" s="77">
        <f>AVERAGE(B36:AE36)</f>
        <v>3.1080218</v>
      </c>
    </row>
    <row r="37" spans="1:33" ht="19.5">
      <c r="A37" s="9" t="s">
        <v>14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77"/>
    </row>
    <row r="38" spans="1:33" ht="19.5">
      <c r="A38" s="8" t="s">
        <v>4</v>
      </c>
      <c r="B38" s="112">
        <v>0.4</v>
      </c>
      <c r="C38" s="112">
        <v>0.4</v>
      </c>
      <c r="D38" s="112">
        <v>0.3</v>
      </c>
      <c r="E38" s="112">
        <v>0.4</v>
      </c>
      <c r="F38" s="112">
        <v>0.6</v>
      </c>
      <c r="G38" s="112">
        <v>0.5</v>
      </c>
      <c r="H38" s="112">
        <v>0.4</v>
      </c>
      <c r="I38" s="112">
        <v>0.7</v>
      </c>
      <c r="J38" s="112">
        <v>0.3</v>
      </c>
      <c r="K38" s="112">
        <v>0.3</v>
      </c>
      <c r="L38" s="112">
        <v>0.7</v>
      </c>
      <c r="M38" s="112">
        <v>0.4</v>
      </c>
      <c r="N38" s="112">
        <v>0.4</v>
      </c>
      <c r="O38" s="112">
        <v>0.4</v>
      </c>
      <c r="P38" s="112">
        <v>0.7</v>
      </c>
      <c r="Q38" s="112">
        <v>0.3</v>
      </c>
      <c r="R38" s="112">
        <v>0.3</v>
      </c>
      <c r="S38" s="112">
        <v>0.7</v>
      </c>
      <c r="T38" s="112">
        <v>0.5</v>
      </c>
      <c r="U38" s="112">
        <v>0.1</v>
      </c>
      <c r="V38" s="112">
        <v>0.5</v>
      </c>
      <c r="W38" s="112">
        <v>0.8</v>
      </c>
      <c r="X38" s="112">
        <v>0.5</v>
      </c>
      <c r="Y38" s="112">
        <v>0.5</v>
      </c>
      <c r="Z38" s="112">
        <v>0.3</v>
      </c>
      <c r="AA38" s="112">
        <v>0.5</v>
      </c>
      <c r="AB38" s="112">
        <v>0.6</v>
      </c>
      <c r="AC38" s="112">
        <v>0.8</v>
      </c>
      <c r="AD38" s="112">
        <v>0.4</v>
      </c>
      <c r="AE38" s="112">
        <v>0.3</v>
      </c>
      <c r="AF38" s="112">
        <v>0.4</v>
      </c>
      <c r="AG38" s="77">
        <f>AVERAGE(B38:AF38)</f>
        <v>0.4645161290322582</v>
      </c>
    </row>
    <row r="39" spans="1:33" ht="19.5">
      <c r="A39" s="8" t="s">
        <v>15</v>
      </c>
      <c r="B39" s="77">
        <f aca="true" t="shared" si="4" ref="B39:AE39">SUM(B38,B36,B29,B16,B9)</f>
        <v>58.835530000000006</v>
      </c>
      <c r="C39" s="77">
        <f t="shared" si="4"/>
        <v>54.5643</v>
      </c>
      <c r="D39" s="77">
        <f t="shared" si="4"/>
        <v>52.59248</v>
      </c>
      <c r="E39" s="77">
        <f t="shared" si="4"/>
        <v>53.24264</v>
      </c>
      <c r="F39" s="77">
        <f t="shared" si="4"/>
        <v>52.727807999999996</v>
      </c>
      <c r="G39" s="77">
        <f t="shared" si="4"/>
        <v>57.996692</v>
      </c>
      <c r="H39" s="77">
        <f t="shared" si="4"/>
        <v>60.483374</v>
      </c>
      <c r="I39" s="77">
        <f t="shared" si="4"/>
        <v>60.38000000000001</v>
      </c>
      <c r="J39" s="77">
        <f t="shared" si="4"/>
        <v>53.95746</v>
      </c>
      <c r="K39" s="77">
        <f t="shared" si="4"/>
        <v>56.82461599999999</v>
      </c>
      <c r="L39" s="77">
        <f t="shared" si="4"/>
        <v>60.49012400000001</v>
      </c>
      <c r="M39" s="77">
        <f t="shared" si="4"/>
        <v>59.63210000000001</v>
      </c>
      <c r="N39" s="77">
        <f t="shared" si="4"/>
        <v>58.17179999999999</v>
      </c>
      <c r="O39" s="77">
        <f t="shared" si="4"/>
        <v>56.7743</v>
      </c>
      <c r="P39" s="77">
        <f t="shared" si="4"/>
        <v>58.82455</v>
      </c>
      <c r="Q39" s="77">
        <f t="shared" si="4"/>
        <v>61.42389</v>
      </c>
      <c r="R39" s="77">
        <f t="shared" si="4"/>
        <v>57.55706</v>
      </c>
      <c r="S39" s="77">
        <f t="shared" si="4"/>
        <v>63.45045</v>
      </c>
      <c r="T39" s="77">
        <f t="shared" si="4"/>
        <v>58.45241</v>
      </c>
      <c r="U39" s="77">
        <f t="shared" si="4"/>
        <v>60.49754</v>
      </c>
      <c r="V39" s="77">
        <f t="shared" si="4"/>
        <v>59.39835</v>
      </c>
      <c r="W39" s="77">
        <f t="shared" si="4"/>
        <v>61.8206</v>
      </c>
      <c r="X39" s="77">
        <f t="shared" si="4"/>
        <v>58.71361</v>
      </c>
      <c r="Y39" s="77">
        <f t="shared" si="4"/>
        <v>64.15459</v>
      </c>
      <c r="Z39" s="77">
        <f t="shared" si="4"/>
        <v>63.10444</v>
      </c>
      <c r="AA39" s="77">
        <f t="shared" si="4"/>
        <v>59.362697999999995</v>
      </c>
      <c r="AB39" s="77">
        <f t="shared" si="4"/>
        <v>59.81031200000001</v>
      </c>
      <c r="AC39" s="77">
        <f t="shared" si="4"/>
        <v>59.947832000000005</v>
      </c>
      <c r="AD39" s="77">
        <f t="shared" si="4"/>
        <v>57.953587999999996</v>
      </c>
      <c r="AE39" s="77">
        <f t="shared" si="4"/>
        <v>57.646510000000006</v>
      </c>
      <c r="AF39" s="77">
        <f>SUM(AF38,AF36,AF29,AF16,AF9)</f>
        <v>58.55387</v>
      </c>
      <c r="AG39" s="77"/>
    </row>
    <row r="40" spans="1:33" ht="19.5">
      <c r="A40" s="8" t="s">
        <v>16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</row>
    <row r="41" spans="1:33" ht="19.5">
      <c r="A41" s="9" t="s">
        <v>20</v>
      </c>
      <c r="B41" s="77">
        <f aca="true" t="shared" si="5" ref="B41:AE41">B39-B40</f>
        <v>58.835530000000006</v>
      </c>
      <c r="C41" s="77">
        <f t="shared" si="5"/>
        <v>54.5643</v>
      </c>
      <c r="D41" s="77">
        <f t="shared" si="5"/>
        <v>52.59248</v>
      </c>
      <c r="E41" s="77">
        <f t="shared" si="5"/>
        <v>53.24264</v>
      </c>
      <c r="F41" s="77">
        <f t="shared" si="5"/>
        <v>52.727807999999996</v>
      </c>
      <c r="G41" s="77">
        <f t="shared" si="5"/>
        <v>57.996692</v>
      </c>
      <c r="H41" s="77">
        <f t="shared" si="5"/>
        <v>60.483374</v>
      </c>
      <c r="I41" s="77">
        <f t="shared" si="5"/>
        <v>60.38000000000001</v>
      </c>
      <c r="J41" s="77">
        <f t="shared" si="5"/>
        <v>53.95746</v>
      </c>
      <c r="K41" s="77">
        <f t="shared" si="5"/>
        <v>56.82461599999999</v>
      </c>
      <c r="L41" s="77">
        <f t="shared" si="5"/>
        <v>60.49012400000001</v>
      </c>
      <c r="M41" s="77">
        <f t="shared" si="5"/>
        <v>59.63210000000001</v>
      </c>
      <c r="N41" s="77">
        <f t="shared" si="5"/>
        <v>58.17179999999999</v>
      </c>
      <c r="O41" s="77">
        <f t="shared" si="5"/>
        <v>56.7743</v>
      </c>
      <c r="P41" s="77">
        <f t="shared" si="5"/>
        <v>58.82455</v>
      </c>
      <c r="Q41" s="77">
        <f t="shared" si="5"/>
        <v>61.42389</v>
      </c>
      <c r="R41" s="77">
        <f t="shared" si="5"/>
        <v>57.55706</v>
      </c>
      <c r="S41" s="77">
        <f t="shared" si="5"/>
        <v>63.45045</v>
      </c>
      <c r="T41" s="77">
        <f t="shared" si="5"/>
        <v>58.45241</v>
      </c>
      <c r="U41" s="77">
        <f t="shared" si="5"/>
        <v>60.49754</v>
      </c>
      <c r="V41" s="77">
        <f t="shared" si="5"/>
        <v>59.39835</v>
      </c>
      <c r="W41" s="77">
        <f t="shared" si="5"/>
        <v>61.8206</v>
      </c>
      <c r="X41" s="77">
        <f t="shared" si="5"/>
        <v>58.71361</v>
      </c>
      <c r="Y41" s="77">
        <f t="shared" si="5"/>
        <v>64.15459</v>
      </c>
      <c r="Z41" s="77">
        <f t="shared" si="5"/>
        <v>63.10444</v>
      </c>
      <c r="AA41" s="77">
        <f t="shared" si="5"/>
        <v>59.362697999999995</v>
      </c>
      <c r="AB41" s="77">
        <f t="shared" si="5"/>
        <v>59.81031200000001</v>
      </c>
      <c r="AC41" s="77">
        <f t="shared" si="5"/>
        <v>59.947832000000005</v>
      </c>
      <c r="AD41" s="77">
        <f t="shared" si="5"/>
        <v>57.953587999999996</v>
      </c>
      <c r="AE41" s="77">
        <f t="shared" si="5"/>
        <v>57.646510000000006</v>
      </c>
      <c r="AF41" s="77">
        <f>AF39-AF40</f>
        <v>58.55387</v>
      </c>
      <c r="AG41" s="77">
        <f>AVERAGE(B41:AF41)</f>
        <v>58.62404916129034</v>
      </c>
    </row>
    <row r="42" spans="1:33" ht="19.5">
      <c r="A42" s="9"/>
      <c r="B42" s="22"/>
      <c r="C42" s="25"/>
      <c r="D42" s="25"/>
      <c r="E42" s="25"/>
      <c r="F42" s="25"/>
      <c r="G42" s="25"/>
      <c r="H42" s="18"/>
      <c r="I42" s="12"/>
      <c r="J42" s="12"/>
      <c r="K42" s="12"/>
      <c r="L42" s="12"/>
      <c r="M42" s="12"/>
      <c r="N42" s="12"/>
      <c r="O42" s="12"/>
      <c r="P42" s="12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</row>
    <row r="43" spans="1:33" ht="19.5">
      <c r="A43" s="8" t="s">
        <v>31</v>
      </c>
      <c r="B43" s="14"/>
      <c r="C43" s="14"/>
      <c r="D43" s="14"/>
      <c r="E43" s="14"/>
      <c r="F43" s="14"/>
      <c r="G43" s="14"/>
      <c r="H43" s="14"/>
      <c r="I43" s="17"/>
      <c r="J43" s="17"/>
      <c r="K43" s="17"/>
      <c r="L43" s="17"/>
      <c r="M43" s="17"/>
      <c r="N43" s="17"/>
      <c r="O43" s="17"/>
      <c r="P43" s="17"/>
      <c r="Q43" s="18"/>
      <c r="R43" s="18"/>
      <c r="S43" s="14"/>
      <c r="T43" s="14"/>
      <c r="U43" s="14"/>
      <c r="V43" s="14"/>
      <c r="W43" s="14"/>
      <c r="X43" s="14"/>
      <c r="Y43" s="14"/>
      <c r="Z43" s="17"/>
      <c r="AA43" s="17"/>
      <c r="AB43" s="17"/>
      <c r="AC43" s="17"/>
      <c r="AD43" s="17"/>
      <c r="AE43" s="17"/>
      <c r="AF43" s="17"/>
      <c r="AG43" s="17"/>
    </row>
    <row r="44" spans="2:33" ht="19.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</row>
    <row r="45" spans="2:32" ht="19.5"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</row>
  </sheetData>
  <sheetProtection/>
  <printOptions/>
  <pageMargins left="0.35" right="0.21" top="0.51" bottom="0.51" header="0.5" footer="0.5"/>
  <pageSetup horizontalDpi="300" verticalDpi="300" orientation="landscape" scale="3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44"/>
  <sheetViews>
    <sheetView zoomScale="50" zoomScaleNormal="50" zoomScalePageLayoutView="0" workbookViewId="0" topLeftCell="A1">
      <pane xSplit="1" ySplit="5" topLeftCell="I11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7" sqref="A17"/>
    </sheetView>
  </sheetViews>
  <sheetFormatPr defaultColWidth="11.5546875" defaultRowHeight="15"/>
  <cols>
    <col min="1" max="1" width="32.3359375" style="15" customWidth="1"/>
    <col min="2" max="2" width="10.10546875" style="15" bestFit="1" customWidth="1"/>
    <col min="3" max="18" width="9.3359375" style="15" bestFit="1" customWidth="1"/>
    <col min="19" max="32" width="11.5546875" style="15" customWidth="1"/>
    <col min="33" max="33" width="11.88671875" style="37" bestFit="1" customWidth="1"/>
    <col min="34" max="16384" width="11.5546875" style="15" customWidth="1"/>
  </cols>
  <sheetData>
    <row r="1" spans="1:33" ht="22.5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103"/>
    </row>
    <row r="2" spans="1:33" ht="22.5">
      <c r="A2" s="1">
        <v>42583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103"/>
    </row>
    <row r="3" spans="1:33" ht="22.5">
      <c r="A3" s="3" t="s">
        <v>19</v>
      </c>
      <c r="Z3" s="4"/>
      <c r="AA3" s="3"/>
      <c r="AB3" s="4"/>
      <c r="AC3" s="4"/>
      <c r="AD3" s="4"/>
      <c r="AE3" s="4"/>
      <c r="AF3" s="4"/>
      <c r="AG3" s="38"/>
    </row>
    <row r="4" spans="1:36" ht="22.5">
      <c r="A4" s="6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30"/>
      <c r="AH4" s="25"/>
      <c r="AI4" s="25"/>
      <c r="AJ4" s="25"/>
    </row>
    <row r="5" spans="1:33" ht="22.5">
      <c r="A5" s="8"/>
      <c r="B5" s="91">
        <v>1</v>
      </c>
      <c r="C5" s="91">
        <v>2</v>
      </c>
      <c r="D5" s="91">
        <v>3</v>
      </c>
      <c r="E5" s="91">
        <v>4</v>
      </c>
      <c r="F5" s="91">
        <v>5</v>
      </c>
      <c r="G5" s="91">
        <v>6</v>
      </c>
      <c r="H5" s="91">
        <v>7</v>
      </c>
      <c r="I5" s="91">
        <v>8</v>
      </c>
      <c r="J5" s="91">
        <v>9</v>
      </c>
      <c r="K5" s="91">
        <v>10</v>
      </c>
      <c r="L5" s="91">
        <v>11</v>
      </c>
      <c r="M5" s="91">
        <v>12</v>
      </c>
      <c r="N5" s="91">
        <v>13</v>
      </c>
      <c r="O5" s="91">
        <v>14</v>
      </c>
      <c r="P5" s="91">
        <v>15</v>
      </c>
      <c r="Q5" s="92">
        <v>16</v>
      </c>
      <c r="R5" s="92">
        <v>17</v>
      </c>
      <c r="S5" s="93">
        <v>18</v>
      </c>
      <c r="T5" s="93">
        <v>19</v>
      </c>
      <c r="U5" s="93">
        <v>20</v>
      </c>
      <c r="V5" s="93">
        <v>21</v>
      </c>
      <c r="W5" s="93">
        <v>22</v>
      </c>
      <c r="X5" s="93">
        <v>23</v>
      </c>
      <c r="Y5" s="93">
        <v>24</v>
      </c>
      <c r="Z5" s="92">
        <v>25</v>
      </c>
      <c r="AA5" s="92">
        <v>26</v>
      </c>
      <c r="AB5" s="92">
        <v>27</v>
      </c>
      <c r="AC5" s="92">
        <v>28</v>
      </c>
      <c r="AD5" s="92">
        <v>29</v>
      </c>
      <c r="AE5" s="92">
        <v>30</v>
      </c>
      <c r="AF5" s="92">
        <v>31</v>
      </c>
      <c r="AG5" s="31" t="s">
        <v>30</v>
      </c>
    </row>
    <row r="6" spans="1:33" ht="22.5">
      <c r="A6" s="9" t="s">
        <v>0</v>
      </c>
      <c r="B6" s="16"/>
      <c r="C6" s="16"/>
      <c r="D6" s="16"/>
      <c r="E6" s="16"/>
      <c r="F6" s="16"/>
      <c r="G6" s="16"/>
      <c r="H6" s="16"/>
      <c r="I6" s="74"/>
      <c r="J6" s="74"/>
      <c r="K6" s="74"/>
      <c r="L6" s="74"/>
      <c r="M6" s="74"/>
      <c r="N6" s="74"/>
      <c r="O6" s="74"/>
      <c r="P6" s="74"/>
      <c r="Q6" s="22"/>
      <c r="R6" s="22"/>
      <c r="S6" s="25"/>
      <c r="T6" s="25"/>
      <c r="U6" s="25"/>
      <c r="V6" s="25"/>
      <c r="W6" s="25"/>
      <c r="X6" s="25"/>
      <c r="Y6" s="25"/>
      <c r="Z6" s="22"/>
      <c r="AA6" s="22"/>
      <c r="AB6" s="22"/>
      <c r="AC6" s="22"/>
      <c r="AD6" s="22"/>
      <c r="AE6" s="22"/>
      <c r="AF6" s="22"/>
      <c r="AG6" s="36"/>
    </row>
    <row r="7" spans="1:33" ht="22.5">
      <c r="A7" s="8" t="s">
        <v>1</v>
      </c>
      <c r="B7" s="112">
        <v>0</v>
      </c>
      <c r="C7" s="112">
        <v>0</v>
      </c>
      <c r="D7" s="112">
        <v>0</v>
      </c>
      <c r="E7" s="112">
        <v>0</v>
      </c>
      <c r="F7" s="112">
        <v>0</v>
      </c>
      <c r="G7" s="112">
        <v>0</v>
      </c>
      <c r="H7" s="112">
        <v>0</v>
      </c>
      <c r="I7" s="112">
        <v>0</v>
      </c>
      <c r="J7" s="112">
        <v>0</v>
      </c>
      <c r="K7" s="112">
        <v>0</v>
      </c>
      <c r="L7" s="112">
        <v>0</v>
      </c>
      <c r="M7" s="112">
        <v>0</v>
      </c>
      <c r="N7" s="112">
        <v>0</v>
      </c>
      <c r="O7" s="112">
        <v>0</v>
      </c>
      <c r="P7" s="112">
        <v>0</v>
      </c>
      <c r="Q7" s="112">
        <v>0</v>
      </c>
      <c r="R7" s="112">
        <v>0</v>
      </c>
      <c r="S7" s="112">
        <v>0</v>
      </c>
      <c r="T7" s="112">
        <v>0</v>
      </c>
      <c r="U7" s="112">
        <v>0</v>
      </c>
      <c r="V7" s="112">
        <v>0</v>
      </c>
      <c r="W7" s="112">
        <v>0</v>
      </c>
      <c r="X7" s="112">
        <v>0</v>
      </c>
      <c r="Y7" s="112">
        <v>0</v>
      </c>
      <c r="Z7" s="112">
        <v>0</v>
      </c>
      <c r="AA7" s="112">
        <v>0</v>
      </c>
      <c r="AB7" s="112">
        <v>0</v>
      </c>
      <c r="AC7" s="112">
        <v>0</v>
      </c>
      <c r="AD7" s="112">
        <v>0</v>
      </c>
      <c r="AE7" s="112">
        <v>0</v>
      </c>
      <c r="AF7" s="112">
        <v>0</v>
      </c>
      <c r="AG7" s="45"/>
    </row>
    <row r="8" spans="1:33" ht="22.5">
      <c r="A8" s="8" t="s">
        <v>2</v>
      </c>
      <c r="B8" s="112">
        <v>17.099</v>
      </c>
      <c r="C8" s="112">
        <v>16.809</v>
      </c>
      <c r="D8" s="112">
        <v>17.543</v>
      </c>
      <c r="E8" s="112">
        <v>17.013</v>
      </c>
      <c r="F8" s="112">
        <v>17.676</v>
      </c>
      <c r="G8" s="112">
        <v>18.086</v>
      </c>
      <c r="H8" s="112">
        <v>17.1</v>
      </c>
      <c r="I8" s="112">
        <v>17.432</v>
      </c>
      <c r="J8" s="112">
        <v>18.056</v>
      </c>
      <c r="K8" s="112">
        <v>18.35</v>
      </c>
      <c r="L8" s="112">
        <v>19.147</v>
      </c>
      <c r="M8" s="112">
        <v>19.61</v>
      </c>
      <c r="N8" s="112">
        <v>19.044</v>
      </c>
      <c r="O8" s="112">
        <v>18.832</v>
      </c>
      <c r="P8" s="112">
        <v>21.318</v>
      </c>
      <c r="Q8" s="112">
        <v>19.993</v>
      </c>
      <c r="R8" s="112">
        <v>20.915</v>
      </c>
      <c r="S8" s="112">
        <v>16.247</v>
      </c>
      <c r="T8" s="112">
        <v>16.028</v>
      </c>
      <c r="U8" s="112">
        <v>16.948</v>
      </c>
      <c r="V8" s="112">
        <v>18.445</v>
      </c>
      <c r="W8" s="112">
        <v>19.5</v>
      </c>
      <c r="X8" s="112">
        <v>16.917</v>
      </c>
      <c r="Y8" s="112">
        <v>16.877</v>
      </c>
      <c r="Z8" s="152">
        <v>19.433</v>
      </c>
      <c r="AA8" s="152">
        <v>19.534</v>
      </c>
      <c r="AB8" s="152">
        <v>18.776</v>
      </c>
      <c r="AC8" s="152">
        <v>17.94</v>
      </c>
      <c r="AD8" s="152">
        <v>18.443</v>
      </c>
      <c r="AE8" s="152">
        <v>19.628</v>
      </c>
      <c r="AF8" s="152">
        <v>19.689</v>
      </c>
      <c r="AG8" s="45"/>
    </row>
    <row r="9" spans="1:33" ht="22.5">
      <c r="A9" s="8"/>
      <c r="B9" s="77">
        <f aca="true" t="shared" si="0" ref="B9:AF9">SUM(B7:B8)</f>
        <v>17.099</v>
      </c>
      <c r="C9" s="77">
        <f t="shared" si="0"/>
        <v>16.809</v>
      </c>
      <c r="D9" s="77">
        <f t="shared" si="0"/>
        <v>17.543</v>
      </c>
      <c r="E9" s="77">
        <f t="shared" si="0"/>
        <v>17.013</v>
      </c>
      <c r="F9" s="77">
        <f t="shared" si="0"/>
        <v>17.676</v>
      </c>
      <c r="G9" s="77">
        <f t="shared" si="0"/>
        <v>18.086</v>
      </c>
      <c r="H9" s="77">
        <f t="shared" si="0"/>
        <v>17.1</v>
      </c>
      <c r="I9" s="77">
        <f t="shared" si="0"/>
        <v>17.432</v>
      </c>
      <c r="J9" s="77">
        <f t="shared" si="0"/>
        <v>18.056</v>
      </c>
      <c r="K9" s="77">
        <f t="shared" si="0"/>
        <v>18.35</v>
      </c>
      <c r="L9" s="77">
        <f t="shared" si="0"/>
        <v>19.147</v>
      </c>
      <c r="M9" s="77">
        <f t="shared" si="0"/>
        <v>19.61</v>
      </c>
      <c r="N9" s="77">
        <f t="shared" si="0"/>
        <v>19.044</v>
      </c>
      <c r="O9" s="77">
        <f t="shared" si="0"/>
        <v>18.832</v>
      </c>
      <c r="P9" s="77">
        <f t="shared" si="0"/>
        <v>21.318</v>
      </c>
      <c r="Q9" s="77">
        <f t="shared" si="0"/>
        <v>19.993</v>
      </c>
      <c r="R9" s="77">
        <f t="shared" si="0"/>
        <v>20.915</v>
      </c>
      <c r="S9" s="77">
        <f t="shared" si="0"/>
        <v>16.247</v>
      </c>
      <c r="T9" s="77">
        <f t="shared" si="0"/>
        <v>16.028</v>
      </c>
      <c r="U9" s="77">
        <f t="shared" si="0"/>
        <v>16.948</v>
      </c>
      <c r="V9" s="77">
        <f t="shared" si="0"/>
        <v>18.445</v>
      </c>
      <c r="W9" s="77">
        <f t="shared" si="0"/>
        <v>19.5</v>
      </c>
      <c r="X9" s="77">
        <f t="shared" si="0"/>
        <v>16.917</v>
      </c>
      <c r="Y9" s="77">
        <f t="shared" si="0"/>
        <v>16.877</v>
      </c>
      <c r="Z9" s="77">
        <f t="shared" si="0"/>
        <v>19.433</v>
      </c>
      <c r="AA9" s="77">
        <f t="shared" si="0"/>
        <v>19.534</v>
      </c>
      <c r="AB9" s="77">
        <f t="shared" si="0"/>
        <v>18.776</v>
      </c>
      <c r="AC9" s="77">
        <f t="shared" si="0"/>
        <v>17.94</v>
      </c>
      <c r="AD9" s="77">
        <f t="shared" si="0"/>
        <v>18.443</v>
      </c>
      <c r="AE9" s="77">
        <f t="shared" si="0"/>
        <v>19.628</v>
      </c>
      <c r="AF9" s="77">
        <f t="shared" si="0"/>
        <v>19.689</v>
      </c>
      <c r="AG9" s="40">
        <f>AVERAGE(C9:AF9)</f>
        <v>18.377633333333335</v>
      </c>
    </row>
    <row r="10" spans="1:33" ht="22.5">
      <c r="A10" s="9" t="s">
        <v>3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45"/>
    </row>
    <row r="11" spans="1:33" ht="22.5">
      <c r="A11" s="8" t="s">
        <v>18</v>
      </c>
      <c r="B11" s="152">
        <v>14.3</v>
      </c>
      <c r="C11" s="152">
        <v>14.2</v>
      </c>
      <c r="D11" s="152">
        <v>15.4</v>
      </c>
      <c r="E11" s="152">
        <v>16.2</v>
      </c>
      <c r="F11" s="152">
        <v>15.9</v>
      </c>
      <c r="G11" s="152">
        <v>14.8</v>
      </c>
      <c r="H11" s="193">
        <v>13.3</v>
      </c>
      <c r="I11" s="193">
        <v>16</v>
      </c>
      <c r="J11" s="193">
        <v>15.9</v>
      </c>
      <c r="K11" s="174">
        <v>17.3</v>
      </c>
      <c r="L11" s="152">
        <v>17.1</v>
      </c>
      <c r="M11" s="152">
        <v>17.4</v>
      </c>
      <c r="N11" s="152">
        <v>16.6</v>
      </c>
      <c r="O11" s="192">
        <v>17</v>
      </c>
      <c r="P11" s="152">
        <v>16.7</v>
      </c>
      <c r="Q11" s="152">
        <v>14.8</v>
      </c>
      <c r="R11" s="152">
        <v>15.4</v>
      </c>
      <c r="S11" s="152">
        <v>15.5</v>
      </c>
      <c r="T11" s="152">
        <v>16.3</v>
      </c>
      <c r="U11" s="152">
        <v>17</v>
      </c>
      <c r="V11" s="152">
        <v>15.6</v>
      </c>
      <c r="W11" s="152">
        <v>14.2</v>
      </c>
      <c r="X11" s="152">
        <v>14.6</v>
      </c>
      <c r="Y11" s="152">
        <v>14.3</v>
      </c>
      <c r="Z11" s="152">
        <v>15.1</v>
      </c>
      <c r="AA11" s="152">
        <v>15.8</v>
      </c>
      <c r="AB11" s="152">
        <v>14.4</v>
      </c>
      <c r="AC11" s="152">
        <v>15.1</v>
      </c>
      <c r="AD11" s="152">
        <v>16.3</v>
      </c>
      <c r="AE11" s="152">
        <v>16.7</v>
      </c>
      <c r="AF11" s="152">
        <v>15.7</v>
      </c>
      <c r="AG11" s="45"/>
    </row>
    <row r="12" spans="1:33" ht="22.5">
      <c r="A12" s="7" t="s">
        <v>26</v>
      </c>
      <c r="B12" s="152">
        <v>0</v>
      </c>
      <c r="C12" s="152">
        <v>0</v>
      </c>
      <c r="D12" s="152">
        <v>0</v>
      </c>
      <c r="E12" s="152">
        <v>0</v>
      </c>
      <c r="F12" s="152">
        <v>0</v>
      </c>
      <c r="G12" s="152">
        <v>0</v>
      </c>
      <c r="H12" s="193">
        <v>0</v>
      </c>
      <c r="I12" s="193">
        <v>0</v>
      </c>
      <c r="J12" s="193">
        <v>0</v>
      </c>
      <c r="K12" s="193">
        <v>0</v>
      </c>
      <c r="L12" s="152">
        <v>0</v>
      </c>
      <c r="M12" s="152">
        <v>0</v>
      </c>
      <c r="N12" s="152">
        <v>0</v>
      </c>
      <c r="O12" s="152">
        <v>0</v>
      </c>
      <c r="P12" s="152">
        <v>0</v>
      </c>
      <c r="Q12" s="152">
        <v>0</v>
      </c>
      <c r="R12" s="152">
        <v>0</v>
      </c>
      <c r="S12" s="152">
        <v>0</v>
      </c>
      <c r="T12" s="152">
        <v>0</v>
      </c>
      <c r="U12" s="152">
        <v>0</v>
      </c>
      <c r="V12" s="152">
        <v>0</v>
      </c>
      <c r="W12" s="152">
        <v>0.4</v>
      </c>
      <c r="X12" s="152">
        <v>1</v>
      </c>
      <c r="Y12" s="152">
        <v>1</v>
      </c>
      <c r="Z12" s="152">
        <v>1</v>
      </c>
      <c r="AA12" s="152">
        <v>1</v>
      </c>
      <c r="AB12" s="152">
        <v>1</v>
      </c>
      <c r="AC12" s="152">
        <v>1</v>
      </c>
      <c r="AD12" s="152">
        <v>1</v>
      </c>
      <c r="AE12" s="152">
        <v>1</v>
      </c>
      <c r="AF12" s="152">
        <v>1</v>
      </c>
      <c r="AG12" s="45"/>
    </row>
    <row r="13" spans="1:33" ht="22.5">
      <c r="A13" s="8" t="s">
        <v>5</v>
      </c>
      <c r="B13" s="152">
        <v>2.9</v>
      </c>
      <c r="C13" s="152">
        <v>2.8</v>
      </c>
      <c r="D13" s="152">
        <v>2.8</v>
      </c>
      <c r="E13" s="152">
        <v>2.8</v>
      </c>
      <c r="F13" s="152">
        <v>3.4</v>
      </c>
      <c r="G13" s="152">
        <v>3.4</v>
      </c>
      <c r="H13" s="193">
        <v>3.3</v>
      </c>
      <c r="I13" s="193">
        <v>3.3</v>
      </c>
      <c r="J13" s="193">
        <v>3.3</v>
      </c>
      <c r="K13" s="193">
        <v>3.2</v>
      </c>
      <c r="L13" s="152">
        <v>3.2</v>
      </c>
      <c r="M13" s="152">
        <v>3.3</v>
      </c>
      <c r="N13" s="152">
        <v>3.3</v>
      </c>
      <c r="O13" s="152">
        <v>3.4</v>
      </c>
      <c r="P13" s="152">
        <v>3.4</v>
      </c>
      <c r="Q13" s="152">
        <v>3.4</v>
      </c>
      <c r="R13" s="152">
        <v>3.4</v>
      </c>
      <c r="S13" s="152">
        <v>3.5</v>
      </c>
      <c r="T13" s="152">
        <v>3.4</v>
      </c>
      <c r="U13" s="152">
        <v>3.4</v>
      </c>
      <c r="V13" s="152">
        <v>3.4</v>
      </c>
      <c r="W13" s="152">
        <v>3.4</v>
      </c>
      <c r="X13" s="152">
        <v>3.4</v>
      </c>
      <c r="Y13" s="152">
        <v>3.4</v>
      </c>
      <c r="Z13" s="152">
        <v>3.4</v>
      </c>
      <c r="AA13" s="152">
        <v>3.4</v>
      </c>
      <c r="AB13" s="152">
        <v>3.4</v>
      </c>
      <c r="AC13" s="152">
        <v>3.4</v>
      </c>
      <c r="AD13" s="152">
        <v>3.3</v>
      </c>
      <c r="AE13" s="152">
        <v>3.3</v>
      </c>
      <c r="AF13" s="152">
        <v>3.5</v>
      </c>
      <c r="AG13" s="45"/>
    </row>
    <row r="14" spans="1:33" ht="22.5">
      <c r="A14" s="8" t="s">
        <v>6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45"/>
    </row>
    <row r="15" spans="1:33" ht="22.5">
      <c r="A15" s="8" t="s">
        <v>7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45"/>
    </row>
    <row r="16" spans="1:33" ht="22.5">
      <c r="A16" s="8"/>
      <c r="B16" s="77">
        <f aca="true" t="shared" si="1" ref="B16:AF16">SUM(B11:B15)</f>
        <v>17.2</v>
      </c>
      <c r="C16" s="77">
        <f t="shared" si="1"/>
        <v>17</v>
      </c>
      <c r="D16" s="77">
        <f t="shared" si="1"/>
        <v>18.2</v>
      </c>
      <c r="E16" s="77">
        <f t="shared" si="1"/>
        <v>19</v>
      </c>
      <c r="F16" s="77">
        <f t="shared" si="1"/>
        <v>19.3</v>
      </c>
      <c r="G16" s="77">
        <f t="shared" si="1"/>
        <v>18.2</v>
      </c>
      <c r="H16" s="77">
        <f t="shared" si="1"/>
        <v>16.6</v>
      </c>
      <c r="I16" s="77">
        <f t="shared" si="1"/>
        <v>19.3</v>
      </c>
      <c r="J16" s="77">
        <f t="shared" si="1"/>
        <v>19.2</v>
      </c>
      <c r="K16" s="77">
        <f t="shared" si="1"/>
        <v>20.5</v>
      </c>
      <c r="L16" s="77">
        <f t="shared" si="1"/>
        <v>20.3</v>
      </c>
      <c r="M16" s="77">
        <f t="shared" si="1"/>
        <v>20.7</v>
      </c>
      <c r="N16" s="77">
        <f t="shared" si="1"/>
        <v>19.900000000000002</v>
      </c>
      <c r="O16" s="77">
        <f t="shared" si="1"/>
        <v>20.4</v>
      </c>
      <c r="P16" s="77">
        <f t="shared" si="1"/>
        <v>20.099999999999998</v>
      </c>
      <c r="Q16" s="77">
        <f t="shared" si="1"/>
        <v>18.2</v>
      </c>
      <c r="R16" s="77">
        <f t="shared" si="1"/>
        <v>18.8</v>
      </c>
      <c r="S16" s="77">
        <f t="shared" si="1"/>
        <v>19</v>
      </c>
      <c r="T16" s="77">
        <f t="shared" si="1"/>
        <v>19.7</v>
      </c>
      <c r="U16" s="77">
        <f t="shared" si="1"/>
        <v>20.4</v>
      </c>
      <c r="V16" s="77">
        <f t="shared" si="1"/>
        <v>19</v>
      </c>
      <c r="W16" s="77">
        <f t="shared" si="1"/>
        <v>18</v>
      </c>
      <c r="X16" s="77">
        <f t="shared" si="1"/>
        <v>19</v>
      </c>
      <c r="Y16" s="77">
        <f t="shared" si="1"/>
        <v>18.7</v>
      </c>
      <c r="Z16" s="77">
        <f t="shared" si="1"/>
        <v>19.5</v>
      </c>
      <c r="AA16" s="77">
        <f t="shared" si="1"/>
        <v>20.2</v>
      </c>
      <c r="AB16" s="77">
        <f t="shared" si="1"/>
        <v>18.8</v>
      </c>
      <c r="AC16" s="77">
        <f t="shared" si="1"/>
        <v>19.5</v>
      </c>
      <c r="AD16" s="77">
        <f t="shared" si="1"/>
        <v>20.6</v>
      </c>
      <c r="AE16" s="77">
        <f t="shared" si="1"/>
        <v>21</v>
      </c>
      <c r="AF16" s="77">
        <f t="shared" si="1"/>
        <v>20.2</v>
      </c>
      <c r="AG16" s="40">
        <f>AVERAGE(C16:AF16)</f>
        <v>19.310000000000002</v>
      </c>
    </row>
    <row r="17" spans="1:33" ht="22.5">
      <c r="A17" s="16" t="s">
        <v>32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45"/>
    </row>
    <row r="18" spans="1:32" ht="22.5">
      <c r="A18" s="14" t="s">
        <v>8</v>
      </c>
      <c r="B18" s="152">
        <v>16.77</v>
      </c>
      <c r="C18" s="152">
        <v>17.58</v>
      </c>
      <c r="D18" s="152">
        <v>16.12</v>
      </c>
      <c r="E18" s="152">
        <v>16.65</v>
      </c>
      <c r="F18" s="152">
        <v>17.21</v>
      </c>
      <c r="G18" s="152">
        <v>15.87</v>
      </c>
      <c r="H18" s="152">
        <v>16.44</v>
      </c>
      <c r="I18" s="152">
        <v>16.54</v>
      </c>
      <c r="J18" s="152">
        <v>17.42</v>
      </c>
      <c r="K18" s="152">
        <v>18.1</v>
      </c>
      <c r="L18" s="152">
        <v>17.19</v>
      </c>
      <c r="M18" s="152">
        <v>15.62</v>
      </c>
      <c r="N18" s="152">
        <v>17.53</v>
      </c>
      <c r="O18" s="152">
        <v>17.92</v>
      </c>
      <c r="P18" s="152">
        <v>17.42</v>
      </c>
      <c r="Q18" s="152">
        <v>17.4</v>
      </c>
      <c r="R18" s="152">
        <v>18.03</v>
      </c>
      <c r="S18" s="152">
        <v>17.45</v>
      </c>
      <c r="T18" s="152">
        <v>16.48</v>
      </c>
      <c r="U18" s="152">
        <v>15.68</v>
      </c>
      <c r="V18" s="152">
        <v>15.38</v>
      </c>
      <c r="W18" s="152">
        <v>15.97</v>
      </c>
      <c r="X18" s="152">
        <v>15.71</v>
      </c>
      <c r="Y18" s="152">
        <v>16.58</v>
      </c>
      <c r="Z18" s="152">
        <v>15.28</v>
      </c>
      <c r="AA18" s="152">
        <v>16.27</v>
      </c>
      <c r="AB18" s="152">
        <v>17.25</v>
      </c>
      <c r="AC18" s="152">
        <v>17.69</v>
      </c>
      <c r="AD18" s="152">
        <v>17.77</v>
      </c>
      <c r="AE18" s="152">
        <v>17.58</v>
      </c>
      <c r="AF18" s="152">
        <v>17.58</v>
      </c>
    </row>
    <row r="19" spans="1:32" ht="22.5">
      <c r="A19" s="18" t="s">
        <v>26</v>
      </c>
      <c r="B19" s="151">
        <v>0</v>
      </c>
      <c r="C19" s="151">
        <v>0</v>
      </c>
      <c r="D19" s="151">
        <v>0</v>
      </c>
      <c r="E19" s="151">
        <v>0</v>
      </c>
      <c r="F19" s="151">
        <v>0</v>
      </c>
      <c r="G19" s="151">
        <v>0</v>
      </c>
      <c r="H19" s="151">
        <v>0</v>
      </c>
      <c r="I19" s="151">
        <v>0</v>
      </c>
      <c r="J19" s="151">
        <v>0</v>
      </c>
      <c r="K19" s="151">
        <v>0</v>
      </c>
      <c r="L19" s="151">
        <v>0</v>
      </c>
      <c r="M19" s="151">
        <v>0</v>
      </c>
      <c r="N19" s="151">
        <v>0</v>
      </c>
      <c r="O19" s="151">
        <v>0</v>
      </c>
      <c r="P19" s="151">
        <v>0</v>
      </c>
      <c r="Q19" s="151">
        <v>0</v>
      </c>
      <c r="R19" s="151">
        <v>0</v>
      </c>
      <c r="S19" s="151">
        <v>0</v>
      </c>
      <c r="T19" s="151">
        <v>0</v>
      </c>
      <c r="U19" s="151">
        <v>0</v>
      </c>
      <c r="V19" s="151">
        <v>0</v>
      </c>
      <c r="W19" s="151">
        <v>0</v>
      </c>
      <c r="X19" s="151">
        <v>0</v>
      </c>
      <c r="Y19" s="151">
        <v>0</v>
      </c>
      <c r="Z19" s="151">
        <v>0</v>
      </c>
      <c r="AA19" s="151">
        <v>0</v>
      </c>
      <c r="AB19" s="151">
        <v>0</v>
      </c>
      <c r="AC19" s="151">
        <v>0</v>
      </c>
      <c r="AD19" s="151">
        <v>0</v>
      </c>
      <c r="AE19" s="151">
        <v>0</v>
      </c>
      <c r="AF19" s="151">
        <v>0</v>
      </c>
    </row>
    <row r="20" spans="1:32" ht="22.5">
      <c r="A20" s="14" t="s">
        <v>9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</row>
    <row r="21" spans="1:32" ht="22.5">
      <c r="A21" s="14" t="s">
        <v>23</v>
      </c>
      <c r="B21" s="153">
        <v>37</v>
      </c>
      <c r="C21" s="153">
        <v>42</v>
      </c>
      <c r="D21" s="153">
        <v>52</v>
      </c>
      <c r="E21" s="153">
        <v>62</v>
      </c>
      <c r="F21" s="153">
        <v>58</v>
      </c>
      <c r="G21" s="153">
        <v>78</v>
      </c>
      <c r="H21" s="153">
        <v>59</v>
      </c>
      <c r="I21" s="153">
        <v>60</v>
      </c>
      <c r="J21" s="153">
        <v>58</v>
      </c>
      <c r="K21" s="153">
        <v>60</v>
      </c>
      <c r="L21" s="153">
        <v>58</v>
      </c>
      <c r="M21" s="153">
        <v>60</v>
      </c>
      <c r="N21" s="153">
        <v>60</v>
      </c>
      <c r="O21" s="153">
        <v>62</v>
      </c>
      <c r="P21" s="153">
        <v>82</v>
      </c>
      <c r="Q21" s="153">
        <v>93</v>
      </c>
      <c r="R21" s="153">
        <v>85</v>
      </c>
      <c r="S21" s="153">
        <v>78</v>
      </c>
      <c r="T21" s="153">
        <v>79</v>
      </c>
      <c r="U21" s="153">
        <v>78</v>
      </c>
      <c r="V21" s="153">
        <v>90</v>
      </c>
      <c r="W21" s="153">
        <v>63</v>
      </c>
      <c r="X21" s="153">
        <v>150</v>
      </c>
      <c r="Y21" s="153">
        <v>135</v>
      </c>
      <c r="Z21" s="153">
        <v>90</v>
      </c>
      <c r="AA21" s="153">
        <v>65</v>
      </c>
      <c r="AB21" s="153">
        <v>80</v>
      </c>
      <c r="AC21" s="153">
        <v>64</v>
      </c>
      <c r="AD21" s="153">
        <v>57</v>
      </c>
      <c r="AE21" s="153">
        <v>65</v>
      </c>
      <c r="AF21" s="153">
        <v>60</v>
      </c>
    </row>
    <row r="22" spans="1:32" ht="22.5">
      <c r="A22" s="14" t="s">
        <v>22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45"/>
      <c r="AD22"/>
      <c r="AE22" s="15">
        <v>212</v>
      </c>
      <c r="AF22"/>
    </row>
    <row r="23" spans="1:32" ht="22.5">
      <c r="A23" s="14" t="s">
        <v>24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45"/>
      <c r="AD23"/>
      <c r="AE23"/>
      <c r="AF23"/>
    </row>
    <row r="24" spans="1:32" ht="22.5">
      <c r="A24" s="14" t="s">
        <v>25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45"/>
      <c r="AD24"/>
      <c r="AE24"/>
      <c r="AF24"/>
    </row>
    <row r="25" spans="1:32" ht="22.5">
      <c r="A25" s="14" t="s">
        <v>17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45"/>
      <c r="AD25"/>
      <c r="AE25"/>
      <c r="AF25"/>
    </row>
    <row r="26" spans="1:32" ht="22.5">
      <c r="A26" s="14" t="s">
        <v>5</v>
      </c>
      <c r="B26" s="152">
        <v>2</v>
      </c>
      <c r="C26" s="152">
        <v>2</v>
      </c>
      <c r="D26" s="152">
        <v>2</v>
      </c>
      <c r="E26" s="152">
        <v>2</v>
      </c>
      <c r="F26" s="152">
        <v>2</v>
      </c>
      <c r="G26" s="152">
        <v>2</v>
      </c>
      <c r="H26" s="152">
        <v>2.05</v>
      </c>
      <c r="I26" s="152">
        <v>2.05</v>
      </c>
      <c r="J26" s="152">
        <v>2.05</v>
      </c>
      <c r="K26" s="152">
        <v>2.05</v>
      </c>
      <c r="L26" s="152">
        <v>2.05</v>
      </c>
      <c r="M26" s="152">
        <v>2.05</v>
      </c>
      <c r="N26" s="152">
        <v>2.05</v>
      </c>
      <c r="O26" s="152">
        <v>2</v>
      </c>
      <c r="P26" s="152">
        <v>2</v>
      </c>
      <c r="Q26" s="152">
        <v>2</v>
      </c>
      <c r="R26" s="152">
        <v>2</v>
      </c>
      <c r="S26" s="152">
        <v>2</v>
      </c>
      <c r="T26" s="152">
        <v>2</v>
      </c>
      <c r="U26" s="152">
        <v>2</v>
      </c>
      <c r="V26" s="152">
        <v>1.3</v>
      </c>
      <c r="W26" s="152">
        <v>1.3</v>
      </c>
      <c r="X26" s="152">
        <v>1.3</v>
      </c>
      <c r="Y26" s="152">
        <v>1.3</v>
      </c>
      <c r="Z26" s="152">
        <v>1.3</v>
      </c>
      <c r="AA26" s="152">
        <v>1.3</v>
      </c>
      <c r="AB26" s="152">
        <v>1.3</v>
      </c>
      <c r="AC26" s="152">
        <v>1.64</v>
      </c>
      <c r="AD26" s="152">
        <v>1.64</v>
      </c>
      <c r="AE26" s="152">
        <v>1.64</v>
      </c>
      <c r="AF26" s="152">
        <v>1.64</v>
      </c>
    </row>
    <row r="27" spans="1:33" ht="22.5">
      <c r="A27" s="14" t="s">
        <v>10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45"/>
    </row>
    <row r="28" spans="1:33" ht="22.5">
      <c r="A28" s="14" t="s">
        <v>7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45"/>
    </row>
    <row r="29" spans="1:33" ht="19.5">
      <c r="A29" s="8"/>
      <c r="B29" s="77">
        <f>SUM(B18+B19+B20+B25+B26+B27+B28)</f>
        <v>18.77</v>
      </c>
      <c r="C29" s="77">
        <f aca="true" t="shared" si="2" ref="C29:AF29">SUM(C18+C19+C20+C25+C26+C27+C28)</f>
        <v>19.58</v>
      </c>
      <c r="D29" s="77">
        <f t="shared" si="2"/>
        <v>18.12</v>
      </c>
      <c r="E29" s="77">
        <f t="shared" si="2"/>
        <v>18.65</v>
      </c>
      <c r="F29" s="77">
        <f t="shared" si="2"/>
        <v>19.21</v>
      </c>
      <c r="G29" s="77">
        <f t="shared" si="2"/>
        <v>17.869999999999997</v>
      </c>
      <c r="H29" s="77">
        <f t="shared" si="2"/>
        <v>18.490000000000002</v>
      </c>
      <c r="I29" s="77">
        <f t="shared" si="2"/>
        <v>18.59</v>
      </c>
      <c r="J29" s="77">
        <f t="shared" si="2"/>
        <v>19.470000000000002</v>
      </c>
      <c r="K29" s="77">
        <f t="shared" si="2"/>
        <v>20.150000000000002</v>
      </c>
      <c r="L29" s="77">
        <f t="shared" si="2"/>
        <v>19.240000000000002</v>
      </c>
      <c r="M29" s="77">
        <f t="shared" si="2"/>
        <v>17.669999999999998</v>
      </c>
      <c r="N29" s="77">
        <f t="shared" si="2"/>
        <v>19.580000000000002</v>
      </c>
      <c r="O29" s="77">
        <f t="shared" si="2"/>
        <v>19.92</v>
      </c>
      <c r="P29" s="77">
        <f t="shared" si="2"/>
        <v>19.42</v>
      </c>
      <c r="Q29" s="77">
        <f t="shared" si="2"/>
        <v>19.4</v>
      </c>
      <c r="R29" s="77">
        <f t="shared" si="2"/>
        <v>20.03</v>
      </c>
      <c r="S29" s="77">
        <f t="shared" si="2"/>
        <v>19.45</v>
      </c>
      <c r="T29" s="77">
        <f t="shared" si="2"/>
        <v>18.48</v>
      </c>
      <c r="U29" s="77">
        <f t="shared" si="2"/>
        <v>17.68</v>
      </c>
      <c r="V29" s="77">
        <f t="shared" si="2"/>
        <v>16.68</v>
      </c>
      <c r="W29" s="77">
        <f t="shared" si="2"/>
        <v>17.27</v>
      </c>
      <c r="X29" s="77">
        <f t="shared" si="2"/>
        <v>17.01</v>
      </c>
      <c r="Y29" s="77">
        <f t="shared" si="2"/>
        <v>17.88</v>
      </c>
      <c r="Z29" s="77">
        <f t="shared" si="2"/>
        <v>16.58</v>
      </c>
      <c r="AA29" s="77">
        <f t="shared" si="2"/>
        <v>17.57</v>
      </c>
      <c r="AB29" s="77">
        <f t="shared" si="2"/>
        <v>18.55</v>
      </c>
      <c r="AC29" s="77">
        <f t="shared" si="2"/>
        <v>19.330000000000002</v>
      </c>
      <c r="AD29" s="77">
        <f t="shared" si="2"/>
        <v>19.41</v>
      </c>
      <c r="AE29" s="77">
        <f t="shared" si="2"/>
        <v>19.22</v>
      </c>
      <c r="AF29" s="77">
        <f t="shared" si="2"/>
        <v>19.22</v>
      </c>
      <c r="AG29" s="77">
        <f>AVERAGE(B29:AF29)</f>
        <v>18.660967741935487</v>
      </c>
    </row>
    <row r="30" spans="1:33" ht="22.5">
      <c r="A30" s="9" t="s">
        <v>11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45"/>
    </row>
    <row r="31" spans="1:33" ht="22.5">
      <c r="A31" s="8" t="s">
        <v>12</v>
      </c>
      <c r="B31" s="150">
        <v>0</v>
      </c>
      <c r="C31" s="150">
        <v>0</v>
      </c>
      <c r="D31" s="150">
        <v>0</v>
      </c>
      <c r="E31" s="150">
        <v>1.83245</v>
      </c>
      <c r="F31" s="150">
        <v>2.1897</v>
      </c>
      <c r="G31" s="150">
        <v>1.36695</v>
      </c>
      <c r="H31" s="150">
        <v>2.2409</v>
      </c>
      <c r="I31" s="150">
        <v>2.1545</v>
      </c>
      <c r="J31" s="150">
        <v>1.79138</v>
      </c>
      <c r="K31" s="150">
        <v>2.05212</v>
      </c>
      <c r="L31" s="150">
        <v>1.6897</v>
      </c>
      <c r="M31" s="150">
        <v>2.3851</v>
      </c>
      <c r="N31" s="150">
        <v>2.9734</v>
      </c>
      <c r="O31" s="150">
        <v>1.828</v>
      </c>
      <c r="P31" s="150">
        <v>2.3439</v>
      </c>
      <c r="Q31" s="150">
        <v>0</v>
      </c>
      <c r="R31" s="150">
        <v>0</v>
      </c>
      <c r="S31" s="150">
        <v>0</v>
      </c>
      <c r="T31" s="150">
        <v>0</v>
      </c>
      <c r="U31" s="150">
        <v>0</v>
      </c>
      <c r="V31" s="150">
        <v>0</v>
      </c>
      <c r="W31" s="150">
        <v>0</v>
      </c>
      <c r="X31" s="150">
        <v>0</v>
      </c>
      <c r="Y31" s="150">
        <v>0</v>
      </c>
      <c r="Z31" s="150">
        <v>0</v>
      </c>
      <c r="AA31" s="150">
        <v>0</v>
      </c>
      <c r="AB31" s="150">
        <v>0</v>
      </c>
      <c r="AC31" s="150">
        <v>0</v>
      </c>
      <c r="AD31" s="150">
        <v>0</v>
      </c>
      <c r="AE31" s="150">
        <v>0</v>
      </c>
      <c r="AF31" s="150">
        <v>0</v>
      </c>
      <c r="AG31" s="45">
        <f>AVERAGE(B31:AF31)</f>
        <v>0.8015516129032259</v>
      </c>
    </row>
    <row r="32" spans="1:34" ht="22.5">
      <c r="A32" s="8" t="s">
        <v>29</v>
      </c>
      <c r="B32" s="150">
        <v>2.2469</v>
      </c>
      <c r="C32" s="150">
        <v>1.3312</v>
      </c>
      <c r="D32" s="150">
        <v>1.9318</v>
      </c>
      <c r="E32" s="150">
        <v>0</v>
      </c>
      <c r="F32" s="150">
        <v>0</v>
      </c>
      <c r="G32" s="150">
        <v>0</v>
      </c>
      <c r="H32" s="150">
        <v>0</v>
      </c>
      <c r="I32" s="150">
        <v>0</v>
      </c>
      <c r="J32" s="150">
        <v>0</v>
      </c>
      <c r="K32" s="150">
        <v>0</v>
      </c>
      <c r="L32" s="150">
        <v>0</v>
      </c>
      <c r="M32" s="150">
        <v>0</v>
      </c>
      <c r="N32" s="150">
        <v>0</v>
      </c>
      <c r="O32" s="150">
        <v>0</v>
      </c>
      <c r="P32" s="150">
        <v>0</v>
      </c>
      <c r="Q32" s="150">
        <v>2.3337</v>
      </c>
      <c r="R32" s="150">
        <v>2.1016</v>
      </c>
      <c r="S32" s="150">
        <v>2.7358</v>
      </c>
      <c r="T32" s="150">
        <v>2.3225</v>
      </c>
      <c r="U32" s="150">
        <v>1.88288</v>
      </c>
      <c r="V32" s="150">
        <v>1.62532</v>
      </c>
      <c r="W32" s="150">
        <v>2.2643</v>
      </c>
      <c r="X32" s="150">
        <v>1.5996</v>
      </c>
      <c r="Y32" s="150">
        <v>1.979</v>
      </c>
      <c r="Z32" s="150">
        <v>1.4709</v>
      </c>
      <c r="AA32" s="150">
        <v>2.2957</v>
      </c>
      <c r="AB32" s="150">
        <v>2.3129</v>
      </c>
      <c r="AC32" s="150">
        <v>2.7571</v>
      </c>
      <c r="AD32" s="150">
        <v>1.995472</v>
      </c>
      <c r="AE32" s="150">
        <v>2.481728</v>
      </c>
      <c r="AF32" s="150">
        <v>2.481728</v>
      </c>
      <c r="AG32" s="45">
        <f>AVERAGE(B32:AF32)</f>
        <v>1.2951654193548383</v>
      </c>
      <c r="AH32" s="150">
        <f>SUM(B32:AG32)</f>
        <v>41.445293419354826</v>
      </c>
    </row>
    <row r="33" spans="1:33" ht="22.5">
      <c r="A33" s="8" t="s">
        <v>4</v>
      </c>
      <c r="B33" s="150">
        <v>1.5189</v>
      </c>
      <c r="C33" s="150">
        <v>1.24753</v>
      </c>
      <c r="D33" s="150">
        <v>1.33145</v>
      </c>
      <c r="E33" s="150">
        <v>1.21392</v>
      </c>
      <c r="F33" s="150">
        <v>1.32527</v>
      </c>
      <c r="G33" s="150">
        <v>1.32945</v>
      </c>
      <c r="H33" s="150">
        <v>1.21355</v>
      </c>
      <c r="I33" s="150">
        <v>1.35787</v>
      </c>
      <c r="J33" s="150">
        <v>1.30146</v>
      </c>
      <c r="K33" s="150">
        <v>1.37826</v>
      </c>
      <c r="L33" s="150">
        <v>1.29013</v>
      </c>
      <c r="M33" s="150">
        <v>1.52416</v>
      </c>
      <c r="N33" s="150">
        <v>1.40467</v>
      </c>
      <c r="O33" s="150">
        <v>1.21806</v>
      </c>
      <c r="P33" s="150">
        <v>1.26876</v>
      </c>
      <c r="Q33" s="150">
        <v>1.25605</v>
      </c>
      <c r="R33" s="150">
        <v>1.25605</v>
      </c>
      <c r="S33" s="150">
        <v>1.32298</v>
      </c>
      <c r="T33" s="150">
        <v>1.19453</v>
      </c>
      <c r="U33" s="150">
        <v>1.0807</v>
      </c>
      <c r="V33" s="150">
        <v>1.43567</v>
      </c>
      <c r="W33" s="150">
        <v>1.28106</v>
      </c>
      <c r="X33" s="150">
        <v>1.35902</v>
      </c>
      <c r="Y33" s="150">
        <v>1.210164</v>
      </c>
      <c r="Z33" s="150">
        <v>1.608766</v>
      </c>
      <c r="AA33" s="150">
        <v>1.02127</v>
      </c>
      <c r="AB33" s="150">
        <v>1.3495</v>
      </c>
      <c r="AC33" s="150">
        <v>1.45549</v>
      </c>
      <c r="AD33" s="150">
        <v>1.40671</v>
      </c>
      <c r="AE33" s="150">
        <v>1.31815</v>
      </c>
      <c r="AF33" s="150">
        <v>1.31815</v>
      </c>
      <c r="AG33" s="45">
        <f>AVERAGE(B33:AE33)</f>
        <v>1.3159850000000002</v>
      </c>
    </row>
    <row r="34" spans="1:33" ht="22.5">
      <c r="A34" s="8" t="s">
        <v>13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</row>
    <row r="35" spans="1:33" ht="22.5">
      <c r="A35" s="8" t="s">
        <v>10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</row>
    <row r="36" spans="1:33" ht="22.5">
      <c r="A36" s="9"/>
      <c r="B36" s="77">
        <f aca="true" t="shared" si="3" ref="B36:AF36">SUM(B31:B35)</f>
        <v>3.7658</v>
      </c>
      <c r="C36" s="77">
        <f t="shared" si="3"/>
        <v>2.57873</v>
      </c>
      <c r="D36" s="77">
        <f t="shared" si="3"/>
        <v>3.26325</v>
      </c>
      <c r="E36" s="77">
        <f t="shared" si="3"/>
        <v>3.04637</v>
      </c>
      <c r="F36" s="77">
        <f t="shared" si="3"/>
        <v>3.51497</v>
      </c>
      <c r="G36" s="77">
        <f t="shared" si="3"/>
        <v>2.6964</v>
      </c>
      <c r="H36" s="77">
        <f t="shared" si="3"/>
        <v>3.4544499999999996</v>
      </c>
      <c r="I36" s="77">
        <f t="shared" si="3"/>
        <v>3.5123699999999998</v>
      </c>
      <c r="J36" s="77">
        <f t="shared" si="3"/>
        <v>3.09284</v>
      </c>
      <c r="K36" s="77">
        <f t="shared" si="3"/>
        <v>3.43038</v>
      </c>
      <c r="L36" s="77">
        <f t="shared" si="3"/>
        <v>2.9798299999999998</v>
      </c>
      <c r="M36" s="77">
        <f t="shared" si="3"/>
        <v>3.9092599999999997</v>
      </c>
      <c r="N36" s="77">
        <f t="shared" si="3"/>
        <v>4.37807</v>
      </c>
      <c r="O36" s="77">
        <f t="shared" si="3"/>
        <v>3.0460599999999998</v>
      </c>
      <c r="P36" s="77">
        <f t="shared" si="3"/>
        <v>3.61266</v>
      </c>
      <c r="Q36" s="77">
        <f t="shared" si="3"/>
        <v>3.58975</v>
      </c>
      <c r="R36" s="77">
        <f t="shared" si="3"/>
        <v>3.35765</v>
      </c>
      <c r="S36" s="77">
        <f t="shared" si="3"/>
        <v>4.05878</v>
      </c>
      <c r="T36" s="77">
        <f t="shared" si="3"/>
        <v>3.51703</v>
      </c>
      <c r="U36" s="77">
        <f t="shared" si="3"/>
        <v>2.9635800000000003</v>
      </c>
      <c r="V36" s="77">
        <f t="shared" si="3"/>
        <v>3.0609900000000003</v>
      </c>
      <c r="W36" s="77">
        <f t="shared" si="3"/>
        <v>3.54536</v>
      </c>
      <c r="X36" s="77">
        <f t="shared" si="3"/>
        <v>2.95862</v>
      </c>
      <c r="Y36" s="77">
        <f t="shared" si="3"/>
        <v>3.189164</v>
      </c>
      <c r="Z36" s="77">
        <f t="shared" si="3"/>
        <v>3.079666</v>
      </c>
      <c r="AA36" s="77">
        <f t="shared" si="3"/>
        <v>3.31697</v>
      </c>
      <c r="AB36" s="77">
        <f t="shared" si="3"/>
        <v>3.6624</v>
      </c>
      <c r="AC36" s="77">
        <f t="shared" si="3"/>
        <v>4.21259</v>
      </c>
      <c r="AD36" s="77">
        <f t="shared" si="3"/>
        <v>3.402182</v>
      </c>
      <c r="AE36" s="77">
        <f t="shared" si="3"/>
        <v>3.7998779999999996</v>
      </c>
      <c r="AF36" s="77">
        <f t="shared" si="3"/>
        <v>3.7998779999999996</v>
      </c>
      <c r="AG36" s="40">
        <f>AVERAGE(B36:AE36)</f>
        <v>3.399868333333333</v>
      </c>
    </row>
    <row r="37" spans="1:33" ht="22.5">
      <c r="A37" s="9" t="s">
        <v>14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40"/>
    </row>
    <row r="38" spans="1:33" ht="22.5">
      <c r="A38" s="8" t="s">
        <v>4</v>
      </c>
      <c r="B38" s="112">
        <v>0.6</v>
      </c>
      <c r="C38" s="112">
        <v>0.5</v>
      </c>
      <c r="D38" s="112">
        <v>0.5</v>
      </c>
      <c r="E38" s="112">
        <v>0.5</v>
      </c>
      <c r="F38" s="112">
        <v>0.4</v>
      </c>
      <c r="G38" s="112">
        <v>0.4</v>
      </c>
      <c r="H38" s="112">
        <v>0.4</v>
      </c>
      <c r="I38" s="112">
        <v>0.5</v>
      </c>
      <c r="J38" s="112">
        <v>0.7</v>
      </c>
      <c r="K38" s="112">
        <v>0.4</v>
      </c>
      <c r="L38" s="112">
        <v>0.4</v>
      </c>
      <c r="M38" s="112">
        <v>0.7</v>
      </c>
      <c r="N38" s="112">
        <v>0.3</v>
      </c>
      <c r="O38" s="112">
        <v>0.4</v>
      </c>
      <c r="P38" s="112">
        <v>0.6</v>
      </c>
      <c r="Q38" s="112">
        <v>0.4</v>
      </c>
      <c r="R38" s="112">
        <v>0.5</v>
      </c>
      <c r="S38" s="112">
        <v>0.5</v>
      </c>
      <c r="T38" s="112">
        <v>0.6</v>
      </c>
      <c r="U38" s="112">
        <v>0.4</v>
      </c>
      <c r="V38" s="112">
        <v>0.4</v>
      </c>
      <c r="W38" s="112">
        <v>0.4</v>
      </c>
      <c r="X38" s="112">
        <v>0.7</v>
      </c>
      <c r="Y38" s="112">
        <v>0.4</v>
      </c>
      <c r="Z38" s="112">
        <v>0.6</v>
      </c>
      <c r="AA38" s="112">
        <v>0.6</v>
      </c>
      <c r="AB38" s="112">
        <v>0.5</v>
      </c>
      <c r="AC38" s="112">
        <v>0.3</v>
      </c>
      <c r="AD38" s="112">
        <v>0.6</v>
      </c>
      <c r="AE38" s="112">
        <v>0.5</v>
      </c>
      <c r="AF38" s="112">
        <v>0.5</v>
      </c>
      <c r="AG38" s="40">
        <f>AVERAGE(B38:AF38)</f>
        <v>0.4903225806451613</v>
      </c>
    </row>
    <row r="39" spans="1:33" ht="22.5">
      <c r="A39" s="8" t="s">
        <v>15</v>
      </c>
      <c r="B39" s="77">
        <f aca="true" t="shared" si="4" ref="B39:AF39">SUM(B38,B36,B29,B16,B9)</f>
        <v>57.434799999999996</v>
      </c>
      <c r="C39" s="77">
        <f t="shared" si="4"/>
        <v>56.46773</v>
      </c>
      <c r="D39" s="77">
        <f t="shared" si="4"/>
        <v>57.62625</v>
      </c>
      <c r="E39" s="77">
        <f t="shared" si="4"/>
        <v>58.20937000000001</v>
      </c>
      <c r="F39" s="77">
        <f t="shared" si="4"/>
        <v>60.100970000000004</v>
      </c>
      <c r="G39" s="77">
        <f t="shared" si="4"/>
        <v>57.252399999999994</v>
      </c>
      <c r="H39" s="77">
        <f t="shared" si="4"/>
        <v>56.044450000000005</v>
      </c>
      <c r="I39" s="77">
        <f t="shared" si="4"/>
        <v>59.33437000000001</v>
      </c>
      <c r="J39" s="77">
        <f t="shared" si="4"/>
        <v>60.51884</v>
      </c>
      <c r="K39" s="77">
        <f t="shared" si="4"/>
        <v>62.830380000000005</v>
      </c>
      <c r="L39" s="77">
        <f t="shared" si="4"/>
        <v>62.06683</v>
      </c>
      <c r="M39" s="77">
        <f t="shared" si="4"/>
        <v>62.589259999999996</v>
      </c>
      <c r="N39" s="77">
        <f t="shared" si="4"/>
        <v>63.202070000000006</v>
      </c>
      <c r="O39" s="77">
        <f t="shared" si="4"/>
        <v>62.59806</v>
      </c>
      <c r="P39" s="77">
        <f t="shared" si="4"/>
        <v>65.05066</v>
      </c>
      <c r="Q39" s="77">
        <f t="shared" si="4"/>
        <v>61.58274999999999</v>
      </c>
      <c r="R39" s="77">
        <f t="shared" si="4"/>
        <v>63.602650000000004</v>
      </c>
      <c r="S39" s="77">
        <f t="shared" si="4"/>
        <v>59.25578</v>
      </c>
      <c r="T39" s="77">
        <f t="shared" si="4"/>
        <v>58.32503</v>
      </c>
      <c r="U39" s="77">
        <f t="shared" si="4"/>
        <v>58.39158</v>
      </c>
      <c r="V39" s="77">
        <f t="shared" si="4"/>
        <v>57.58599</v>
      </c>
      <c r="W39" s="77">
        <f t="shared" si="4"/>
        <v>58.715360000000004</v>
      </c>
      <c r="X39" s="77">
        <f t="shared" si="4"/>
        <v>56.585620000000006</v>
      </c>
      <c r="Y39" s="77">
        <f t="shared" si="4"/>
        <v>57.04616399999999</v>
      </c>
      <c r="Z39" s="77">
        <f t="shared" si="4"/>
        <v>59.192665999999996</v>
      </c>
      <c r="AA39" s="77">
        <f t="shared" si="4"/>
        <v>61.22097</v>
      </c>
      <c r="AB39" s="77">
        <f t="shared" si="4"/>
        <v>60.288399999999996</v>
      </c>
      <c r="AC39" s="77">
        <f t="shared" si="4"/>
        <v>61.28259</v>
      </c>
      <c r="AD39" s="77">
        <f t="shared" si="4"/>
        <v>62.45518200000001</v>
      </c>
      <c r="AE39" s="77">
        <f t="shared" si="4"/>
        <v>64.14787799999999</v>
      </c>
      <c r="AF39" s="77">
        <f t="shared" si="4"/>
        <v>63.408877999999994</v>
      </c>
      <c r="AG39" s="40"/>
    </row>
    <row r="40" spans="1:33" ht="19.5">
      <c r="A40" s="8" t="s">
        <v>16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54"/>
    </row>
    <row r="41" spans="1:33" ht="22.5">
      <c r="A41" s="9" t="s">
        <v>20</v>
      </c>
      <c r="B41" s="77">
        <f aca="true" t="shared" si="5" ref="B41:AF41">B39-B40</f>
        <v>57.434799999999996</v>
      </c>
      <c r="C41" s="77">
        <f t="shared" si="5"/>
        <v>56.46773</v>
      </c>
      <c r="D41" s="77">
        <f t="shared" si="5"/>
        <v>57.62625</v>
      </c>
      <c r="E41" s="77">
        <f t="shared" si="5"/>
        <v>58.20937000000001</v>
      </c>
      <c r="F41" s="77">
        <f t="shared" si="5"/>
        <v>60.100970000000004</v>
      </c>
      <c r="G41" s="77">
        <f t="shared" si="5"/>
        <v>57.252399999999994</v>
      </c>
      <c r="H41" s="77">
        <f t="shared" si="5"/>
        <v>56.044450000000005</v>
      </c>
      <c r="I41" s="77">
        <f t="shared" si="5"/>
        <v>59.33437000000001</v>
      </c>
      <c r="J41" s="77">
        <f t="shared" si="5"/>
        <v>60.51884</v>
      </c>
      <c r="K41" s="77">
        <f t="shared" si="5"/>
        <v>62.830380000000005</v>
      </c>
      <c r="L41" s="77">
        <f t="shared" si="5"/>
        <v>62.06683</v>
      </c>
      <c r="M41" s="77">
        <f t="shared" si="5"/>
        <v>62.589259999999996</v>
      </c>
      <c r="N41" s="77">
        <f t="shared" si="5"/>
        <v>63.202070000000006</v>
      </c>
      <c r="O41" s="77">
        <f t="shared" si="5"/>
        <v>62.59806</v>
      </c>
      <c r="P41" s="77">
        <f t="shared" si="5"/>
        <v>65.05066</v>
      </c>
      <c r="Q41" s="77">
        <f t="shared" si="5"/>
        <v>61.58274999999999</v>
      </c>
      <c r="R41" s="77">
        <f t="shared" si="5"/>
        <v>63.602650000000004</v>
      </c>
      <c r="S41" s="77">
        <f t="shared" si="5"/>
        <v>59.25578</v>
      </c>
      <c r="T41" s="77">
        <f t="shared" si="5"/>
        <v>58.32503</v>
      </c>
      <c r="U41" s="77">
        <f t="shared" si="5"/>
        <v>58.39158</v>
      </c>
      <c r="V41" s="77">
        <f t="shared" si="5"/>
        <v>57.58599</v>
      </c>
      <c r="W41" s="77">
        <f t="shared" si="5"/>
        <v>58.715360000000004</v>
      </c>
      <c r="X41" s="77">
        <f t="shared" si="5"/>
        <v>56.585620000000006</v>
      </c>
      <c r="Y41" s="77">
        <f t="shared" si="5"/>
        <v>57.04616399999999</v>
      </c>
      <c r="Z41" s="77">
        <f t="shared" si="5"/>
        <v>59.192665999999996</v>
      </c>
      <c r="AA41" s="77">
        <f t="shared" si="5"/>
        <v>61.22097</v>
      </c>
      <c r="AB41" s="77">
        <f t="shared" si="5"/>
        <v>60.288399999999996</v>
      </c>
      <c r="AC41" s="77">
        <f t="shared" si="5"/>
        <v>61.28259</v>
      </c>
      <c r="AD41" s="77">
        <f t="shared" si="5"/>
        <v>62.45518200000001</v>
      </c>
      <c r="AE41" s="77">
        <f t="shared" si="5"/>
        <v>64.14787799999999</v>
      </c>
      <c r="AF41" s="77">
        <f t="shared" si="5"/>
        <v>63.408877999999994</v>
      </c>
      <c r="AG41" s="40">
        <f>AVERAGE(B41:AF41)</f>
        <v>60.14238477419354</v>
      </c>
    </row>
    <row r="42" spans="1:33" ht="22.5">
      <c r="A42" s="9"/>
      <c r="B42" s="22"/>
      <c r="C42" s="25"/>
      <c r="D42" s="25"/>
      <c r="E42" s="25"/>
      <c r="F42" s="25"/>
      <c r="G42" s="25"/>
      <c r="H42" s="18"/>
      <c r="I42" s="12"/>
      <c r="J42" s="12"/>
      <c r="K42" s="12"/>
      <c r="L42" s="12"/>
      <c r="M42" s="12"/>
      <c r="N42" s="12"/>
      <c r="O42" s="12"/>
      <c r="P42" s="12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44"/>
    </row>
    <row r="43" spans="1:33" ht="22.5">
      <c r="A43" s="8" t="s">
        <v>31</v>
      </c>
      <c r="B43" s="14"/>
      <c r="C43" s="14"/>
      <c r="D43" s="14"/>
      <c r="E43" s="14"/>
      <c r="F43" s="14"/>
      <c r="G43" s="14"/>
      <c r="H43" s="14"/>
      <c r="I43" s="17"/>
      <c r="J43" s="17"/>
      <c r="K43" s="17"/>
      <c r="L43" s="17"/>
      <c r="M43" s="17"/>
      <c r="N43" s="17"/>
      <c r="O43" s="17"/>
      <c r="P43" s="17"/>
      <c r="Q43" s="18"/>
      <c r="R43" s="18"/>
      <c r="S43" s="14"/>
      <c r="T43" s="14"/>
      <c r="U43" s="14"/>
      <c r="V43" s="14"/>
      <c r="W43" s="14"/>
      <c r="X43" s="14"/>
      <c r="Y43" s="14"/>
      <c r="Z43" s="17"/>
      <c r="AA43" s="17"/>
      <c r="AB43" s="17"/>
      <c r="AC43" s="17"/>
      <c r="AD43" s="17"/>
      <c r="AE43" s="17"/>
      <c r="AF43" s="17"/>
      <c r="AG43" s="47"/>
    </row>
    <row r="44" spans="2:33" ht="22.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44"/>
    </row>
  </sheetData>
  <sheetProtection/>
  <printOptions/>
  <pageMargins left="0.54" right="0.18" top="0.55" bottom="0.52" header="0.5" footer="0.5"/>
  <pageSetup horizontalDpi="300" verticalDpi="300" orientation="landscape" scale="3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44"/>
  <sheetViews>
    <sheetView zoomScale="50" zoomScaleNormal="50" zoomScalePageLayoutView="0" workbookViewId="0" topLeftCell="A1">
      <pane xSplit="1" ySplit="5" topLeftCell="L7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7" sqref="A17"/>
    </sheetView>
  </sheetViews>
  <sheetFormatPr defaultColWidth="11.5546875" defaultRowHeight="15"/>
  <cols>
    <col min="1" max="1" width="32.3359375" style="15" customWidth="1"/>
    <col min="2" max="2" width="10.10546875" style="15" customWidth="1"/>
    <col min="3" max="18" width="9.3359375" style="15" bestFit="1" customWidth="1"/>
    <col min="19" max="31" width="11.5546875" style="15" customWidth="1"/>
    <col min="32" max="32" width="11.5546875" style="37" customWidth="1"/>
    <col min="33" max="16384" width="11.5546875" style="15" customWidth="1"/>
  </cols>
  <sheetData>
    <row r="1" spans="1:32" ht="22.5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103"/>
    </row>
    <row r="2" spans="1:32" ht="22.5">
      <c r="A2" s="1">
        <v>42614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103"/>
    </row>
    <row r="3" spans="1:32" ht="22.5">
      <c r="A3" s="3" t="s">
        <v>19</v>
      </c>
      <c r="Z3" s="4"/>
      <c r="AA3" s="3"/>
      <c r="AB3" s="4"/>
      <c r="AC3" s="4"/>
      <c r="AD3" s="4"/>
      <c r="AE3" s="4"/>
      <c r="AF3" s="38"/>
    </row>
    <row r="4" spans="1:35" ht="22.5">
      <c r="A4" s="6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30"/>
      <c r="AG4" s="25"/>
      <c r="AH4" s="25"/>
      <c r="AI4" s="25"/>
    </row>
    <row r="5" spans="1:32" ht="22.5">
      <c r="A5" s="8"/>
      <c r="B5" s="91">
        <v>1</v>
      </c>
      <c r="C5" s="91">
        <v>2</v>
      </c>
      <c r="D5" s="91">
        <v>3</v>
      </c>
      <c r="E5" s="91">
        <v>4</v>
      </c>
      <c r="F5" s="91">
        <v>5</v>
      </c>
      <c r="G5" s="91">
        <v>6</v>
      </c>
      <c r="H5" s="91">
        <v>7</v>
      </c>
      <c r="I5" s="91">
        <v>8</v>
      </c>
      <c r="J5" s="91">
        <v>9</v>
      </c>
      <c r="K5" s="91">
        <v>10</v>
      </c>
      <c r="L5" s="91">
        <v>11</v>
      </c>
      <c r="M5" s="91">
        <v>12</v>
      </c>
      <c r="N5" s="91">
        <v>13</v>
      </c>
      <c r="O5" s="91">
        <v>14</v>
      </c>
      <c r="P5" s="91">
        <v>15</v>
      </c>
      <c r="Q5" s="92">
        <v>16</v>
      </c>
      <c r="R5" s="92">
        <v>17</v>
      </c>
      <c r="S5" s="93">
        <v>18</v>
      </c>
      <c r="T5" s="93">
        <v>19</v>
      </c>
      <c r="U5" s="93">
        <v>20</v>
      </c>
      <c r="V5" s="93">
        <v>21</v>
      </c>
      <c r="W5" s="93">
        <v>22</v>
      </c>
      <c r="X5" s="93">
        <v>23</v>
      </c>
      <c r="Y5" s="93">
        <v>24</v>
      </c>
      <c r="Z5" s="92">
        <v>25</v>
      </c>
      <c r="AA5" s="92">
        <v>26</v>
      </c>
      <c r="AB5" s="92">
        <v>27</v>
      </c>
      <c r="AC5" s="92">
        <v>28</v>
      </c>
      <c r="AD5" s="92">
        <v>29</v>
      </c>
      <c r="AE5" s="92">
        <v>30</v>
      </c>
      <c r="AF5" s="31" t="s">
        <v>30</v>
      </c>
    </row>
    <row r="6" spans="1:32" ht="22.5">
      <c r="A6" s="9" t="s">
        <v>0</v>
      </c>
      <c r="B6" s="16"/>
      <c r="C6" s="16"/>
      <c r="D6" s="16"/>
      <c r="E6" s="16"/>
      <c r="F6" s="16"/>
      <c r="G6" s="16"/>
      <c r="H6" s="16"/>
      <c r="I6" s="74"/>
      <c r="J6" s="74"/>
      <c r="K6" s="74"/>
      <c r="L6" s="74"/>
      <c r="M6" s="74"/>
      <c r="N6" s="74"/>
      <c r="O6" s="74"/>
      <c r="P6" s="74"/>
      <c r="Q6" s="22"/>
      <c r="R6" s="22"/>
      <c r="S6" s="25"/>
      <c r="T6" s="25"/>
      <c r="U6" s="25"/>
      <c r="V6" s="25"/>
      <c r="W6" s="25"/>
      <c r="X6" s="25"/>
      <c r="Y6" s="25"/>
      <c r="Z6" s="22"/>
      <c r="AA6" s="22"/>
      <c r="AB6" s="22"/>
      <c r="AC6" s="22"/>
      <c r="AD6" s="22"/>
      <c r="AE6" s="22"/>
      <c r="AF6" s="36"/>
    </row>
    <row r="7" spans="1:32" ht="22.5">
      <c r="A7" s="8" t="s">
        <v>1</v>
      </c>
      <c r="B7" s="152">
        <v>0</v>
      </c>
      <c r="C7" s="152">
        <v>0</v>
      </c>
      <c r="D7" s="152">
        <v>0</v>
      </c>
      <c r="E7" s="152">
        <v>0</v>
      </c>
      <c r="F7" s="152">
        <v>0</v>
      </c>
      <c r="G7" s="112">
        <v>0</v>
      </c>
      <c r="H7" s="112">
        <v>0</v>
      </c>
      <c r="I7" s="112">
        <v>0</v>
      </c>
      <c r="J7" s="112">
        <v>0</v>
      </c>
      <c r="K7" s="112">
        <v>0</v>
      </c>
      <c r="L7" s="112">
        <v>0</v>
      </c>
      <c r="M7" s="112">
        <v>0</v>
      </c>
      <c r="N7" s="112">
        <v>0</v>
      </c>
      <c r="O7" s="112">
        <v>0</v>
      </c>
      <c r="P7" s="112">
        <v>0</v>
      </c>
      <c r="Q7" s="112">
        <v>0</v>
      </c>
      <c r="R7" s="112">
        <v>0</v>
      </c>
      <c r="S7" s="112">
        <v>0</v>
      </c>
      <c r="T7" s="112">
        <v>0</v>
      </c>
      <c r="U7" s="112">
        <v>0</v>
      </c>
      <c r="V7" s="112">
        <v>0</v>
      </c>
      <c r="W7" s="112">
        <v>0</v>
      </c>
      <c r="X7" s="112">
        <v>0</v>
      </c>
      <c r="Y7" s="112">
        <v>0</v>
      </c>
      <c r="Z7" s="112">
        <v>0</v>
      </c>
      <c r="AA7" s="112">
        <v>0</v>
      </c>
      <c r="AB7" s="112">
        <v>0</v>
      </c>
      <c r="AC7" s="112">
        <v>0</v>
      </c>
      <c r="AD7" s="112">
        <v>0</v>
      </c>
      <c r="AE7" s="112">
        <v>0</v>
      </c>
      <c r="AF7" s="45"/>
    </row>
    <row r="8" spans="1:32" ht="22.5">
      <c r="A8" s="8" t="s">
        <v>2</v>
      </c>
      <c r="B8" s="152">
        <v>16.492</v>
      </c>
      <c r="C8" s="152">
        <v>17.361</v>
      </c>
      <c r="D8" s="152">
        <v>17.463</v>
      </c>
      <c r="E8" s="152">
        <v>16.351</v>
      </c>
      <c r="F8" s="152">
        <v>17.641</v>
      </c>
      <c r="G8" s="112">
        <v>18.039</v>
      </c>
      <c r="H8" s="112">
        <v>18.3</v>
      </c>
      <c r="I8" s="112">
        <v>19.639</v>
      </c>
      <c r="J8" s="112">
        <v>15.782</v>
      </c>
      <c r="K8" s="112">
        <v>19.941</v>
      </c>
      <c r="L8" s="112">
        <v>19.242</v>
      </c>
      <c r="M8" s="112">
        <v>17.694</v>
      </c>
      <c r="N8" s="112">
        <v>19.056</v>
      </c>
      <c r="O8" s="112">
        <v>19.073</v>
      </c>
      <c r="P8" s="112">
        <v>19.206</v>
      </c>
      <c r="Q8" s="112">
        <v>17.7</v>
      </c>
      <c r="R8" s="112">
        <v>17.218</v>
      </c>
      <c r="S8" s="112">
        <v>17.397</v>
      </c>
      <c r="T8" s="112">
        <v>17.531</v>
      </c>
      <c r="U8" s="112">
        <v>17.471</v>
      </c>
      <c r="V8" s="112">
        <v>17.366</v>
      </c>
      <c r="W8" s="112">
        <v>17.388</v>
      </c>
      <c r="X8" s="112">
        <v>17.475</v>
      </c>
      <c r="Y8" s="112">
        <v>16.867</v>
      </c>
      <c r="Z8" s="112">
        <v>16.322</v>
      </c>
      <c r="AA8" s="112">
        <v>16.776</v>
      </c>
      <c r="AB8" s="112">
        <v>16.37</v>
      </c>
      <c r="AC8" s="112">
        <v>16.154</v>
      </c>
      <c r="AD8" s="112">
        <v>17.075</v>
      </c>
      <c r="AE8" s="112">
        <v>14.607</v>
      </c>
      <c r="AF8" s="45"/>
    </row>
    <row r="9" spans="1:32" ht="22.5">
      <c r="A9" s="8"/>
      <c r="B9" s="77">
        <f aca="true" t="shared" si="0" ref="B9:AE9">SUM(B7:B8)</f>
        <v>16.492</v>
      </c>
      <c r="C9" s="77">
        <f t="shared" si="0"/>
        <v>17.361</v>
      </c>
      <c r="D9" s="77">
        <f t="shared" si="0"/>
        <v>17.463</v>
      </c>
      <c r="E9" s="77">
        <f t="shared" si="0"/>
        <v>16.351</v>
      </c>
      <c r="F9" s="77">
        <f t="shared" si="0"/>
        <v>17.641</v>
      </c>
      <c r="G9" s="77">
        <f t="shared" si="0"/>
        <v>18.039</v>
      </c>
      <c r="H9" s="77">
        <f t="shared" si="0"/>
        <v>18.3</v>
      </c>
      <c r="I9" s="77">
        <f t="shared" si="0"/>
        <v>19.639</v>
      </c>
      <c r="J9" s="77">
        <f t="shared" si="0"/>
        <v>15.782</v>
      </c>
      <c r="K9" s="77">
        <f t="shared" si="0"/>
        <v>19.941</v>
      </c>
      <c r="L9" s="77">
        <f t="shared" si="0"/>
        <v>19.242</v>
      </c>
      <c r="M9" s="77">
        <f t="shared" si="0"/>
        <v>17.694</v>
      </c>
      <c r="N9" s="77">
        <f t="shared" si="0"/>
        <v>19.056</v>
      </c>
      <c r="O9" s="77">
        <f t="shared" si="0"/>
        <v>19.073</v>
      </c>
      <c r="P9" s="77">
        <f t="shared" si="0"/>
        <v>19.206</v>
      </c>
      <c r="Q9" s="77">
        <f t="shared" si="0"/>
        <v>17.7</v>
      </c>
      <c r="R9" s="77">
        <f t="shared" si="0"/>
        <v>17.218</v>
      </c>
      <c r="S9" s="77">
        <f t="shared" si="0"/>
        <v>17.397</v>
      </c>
      <c r="T9" s="77">
        <f t="shared" si="0"/>
        <v>17.531</v>
      </c>
      <c r="U9" s="77">
        <f t="shared" si="0"/>
        <v>17.471</v>
      </c>
      <c r="V9" s="77">
        <f t="shared" si="0"/>
        <v>17.366</v>
      </c>
      <c r="W9" s="77">
        <f t="shared" si="0"/>
        <v>17.388</v>
      </c>
      <c r="X9" s="77">
        <f t="shared" si="0"/>
        <v>17.475</v>
      </c>
      <c r="Y9" s="77">
        <f t="shared" si="0"/>
        <v>16.867</v>
      </c>
      <c r="Z9" s="77">
        <f t="shared" si="0"/>
        <v>16.322</v>
      </c>
      <c r="AA9" s="77">
        <f t="shared" si="0"/>
        <v>16.776</v>
      </c>
      <c r="AB9" s="77">
        <f t="shared" si="0"/>
        <v>16.37</v>
      </c>
      <c r="AC9" s="77">
        <f t="shared" si="0"/>
        <v>16.154</v>
      </c>
      <c r="AD9" s="77">
        <f t="shared" si="0"/>
        <v>17.075</v>
      </c>
      <c r="AE9" s="77">
        <f t="shared" si="0"/>
        <v>14.607</v>
      </c>
      <c r="AF9" s="40">
        <f>AVERAGE(B9:AE9)</f>
        <v>17.499900000000004</v>
      </c>
    </row>
    <row r="10" spans="1:32" ht="22.5">
      <c r="A10" s="9" t="s">
        <v>3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45"/>
    </row>
    <row r="11" spans="1:32" ht="19.5">
      <c r="A11" s="8" t="s">
        <v>18</v>
      </c>
      <c r="B11" s="152">
        <v>14.4</v>
      </c>
      <c r="C11" s="152">
        <v>14.5</v>
      </c>
      <c r="D11" s="152">
        <v>11.6</v>
      </c>
      <c r="E11" s="152">
        <v>12.6</v>
      </c>
      <c r="F11" s="152">
        <v>15.3</v>
      </c>
      <c r="G11" s="152">
        <v>15.3</v>
      </c>
      <c r="H11" s="152">
        <v>15.2</v>
      </c>
      <c r="I11" s="112">
        <v>14.5</v>
      </c>
      <c r="J11" s="112">
        <v>16</v>
      </c>
      <c r="K11" s="112">
        <v>15.2</v>
      </c>
      <c r="L11" s="112">
        <v>15.6</v>
      </c>
      <c r="M11" s="112">
        <v>15.8</v>
      </c>
      <c r="N11" s="112">
        <v>15.5</v>
      </c>
      <c r="O11" s="112">
        <v>15.7</v>
      </c>
      <c r="P11" s="112">
        <v>16</v>
      </c>
      <c r="Q11" s="112">
        <v>15.3</v>
      </c>
      <c r="R11" s="112">
        <v>14.5</v>
      </c>
      <c r="S11" s="112">
        <v>13.3</v>
      </c>
      <c r="T11" s="112">
        <v>13.2</v>
      </c>
      <c r="U11" s="112">
        <v>13.6</v>
      </c>
      <c r="V11" s="112">
        <v>13.8</v>
      </c>
      <c r="W11" s="112">
        <v>13.8</v>
      </c>
      <c r="X11" s="112">
        <v>14.6</v>
      </c>
      <c r="Y11" s="112">
        <v>13.2</v>
      </c>
      <c r="Z11" s="112">
        <v>12.9</v>
      </c>
      <c r="AA11" s="112">
        <v>14.9</v>
      </c>
      <c r="AB11" s="112">
        <v>14.1</v>
      </c>
      <c r="AC11" s="112">
        <v>13.2</v>
      </c>
      <c r="AD11" s="112">
        <v>12</v>
      </c>
      <c r="AE11" s="112">
        <v>12.8</v>
      </c>
      <c r="AF11" s="112"/>
    </row>
    <row r="12" spans="1:32" ht="19.5">
      <c r="A12" s="7" t="s">
        <v>26</v>
      </c>
      <c r="B12" s="152">
        <v>1</v>
      </c>
      <c r="C12" s="152">
        <v>1</v>
      </c>
      <c r="D12" s="152">
        <v>0.7</v>
      </c>
      <c r="E12" s="152">
        <v>1</v>
      </c>
      <c r="F12" s="152">
        <v>1</v>
      </c>
      <c r="G12" s="152">
        <v>0.6</v>
      </c>
      <c r="H12" s="152">
        <v>1</v>
      </c>
      <c r="I12" s="112">
        <v>1</v>
      </c>
      <c r="J12" s="112">
        <v>1</v>
      </c>
      <c r="K12" s="112">
        <v>1</v>
      </c>
      <c r="L12" s="112">
        <v>1</v>
      </c>
      <c r="M12" s="112">
        <v>1</v>
      </c>
      <c r="N12" s="112">
        <v>1</v>
      </c>
      <c r="O12" s="112">
        <v>0.8</v>
      </c>
      <c r="P12" s="112">
        <v>0.6</v>
      </c>
      <c r="Q12" s="112">
        <v>1</v>
      </c>
      <c r="R12" s="112">
        <v>1</v>
      </c>
      <c r="S12" s="112">
        <v>1</v>
      </c>
      <c r="T12" s="112">
        <v>1</v>
      </c>
      <c r="U12" s="112">
        <v>1</v>
      </c>
      <c r="V12" s="112">
        <v>1</v>
      </c>
      <c r="W12" s="112">
        <v>1</v>
      </c>
      <c r="X12" s="112">
        <v>1</v>
      </c>
      <c r="Y12" s="112">
        <v>1</v>
      </c>
      <c r="Z12" s="112">
        <v>1</v>
      </c>
      <c r="AA12" s="112">
        <v>1</v>
      </c>
      <c r="AB12" s="112">
        <v>1</v>
      </c>
      <c r="AC12" s="112">
        <v>1</v>
      </c>
      <c r="AD12" s="112">
        <v>1</v>
      </c>
      <c r="AE12" s="112">
        <v>1</v>
      </c>
      <c r="AF12" s="112"/>
    </row>
    <row r="13" spans="1:32" ht="19.5">
      <c r="A13" s="8" t="s">
        <v>5</v>
      </c>
      <c r="B13" s="152">
        <v>3.5</v>
      </c>
      <c r="C13" s="152">
        <v>3.5</v>
      </c>
      <c r="D13" s="152">
        <v>3.4</v>
      </c>
      <c r="E13" s="152">
        <v>3.5</v>
      </c>
      <c r="F13" s="152">
        <v>3.5</v>
      </c>
      <c r="G13" s="152">
        <v>3.5</v>
      </c>
      <c r="H13" s="152">
        <v>3.5</v>
      </c>
      <c r="I13" s="112">
        <v>3.5</v>
      </c>
      <c r="J13" s="112">
        <v>3.5</v>
      </c>
      <c r="K13" s="112">
        <v>3.6</v>
      </c>
      <c r="L13" s="112">
        <v>3.6</v>
      </c>
      <c r="M13" s="112">
        <v>3.6</v>
      </c>
      <c r="N13" s="112">
        <v>3.6</v>
      </c>
      <c r="O13" s="112">
        <v>3.5</v>
      </c>
      <c r="P13" s="112">
        <v>3.5</v>
      </c>
      <c r="Q13" s="112">
        <v>3.4</v>
      </c>
      <c r="R13" s="112">
        <v>3.6</v>
      </c>
      <c r="S13" s="112">
        <v>3.6</v>
      </c>
      <c r="T13" s="112">
        <v>3.6</v>
      </c>
      <c r="U13" s="112">
        <v>3.6</v>
      </c>
      <c r="V13" s="112">
        <v>3.5</v>
      </c>
      <c r="W13" s="112">
        <v>3.4</v>
      </c>
      <c r="X13" s="112">
        <v>3.4</v>
      </c>
      <c r="Y13" s="112">
        <v>3.4</v>
      </c>
      <c r="Z13" s="112">
        <v>3.4</v>
      </c>
      <c r="AA13" s="112">
        <v>3.3</v>
      </c>
      <c r="AB13" s="112">
        <v>3.2</v>
      </c>
      <c r="AC13" s="112">
        <v>3.1</v>
      </c>
      <c r="AD13" s="112">
        <v>3.2</v>
      </c>
      <c r="AE13" s="112">
        <v>3.3</v>
      </c>
      <c r="AF13" s="112"/>
    </row>
    <row r="14" spans="1:32" ht="22.5">
      <c r="A14" s="8" t="s">
        <v>6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45"/>
    </row>
    <row r="15" spans="1:32" ht="22.5">
      <c r="A15" s="8" t="s">
        <v>7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45"/>
    </row>
    <row r="16" spans="1:32" ht="22.5">
      <c r="A16" s="8"/>
      <c r="B16" s="77">
        <f aca="true" t="shared" si="1" ref="B16:AE16">SUM(B11:B15)</f>
        <v>18.9</v>
      </c>
      <c r="C16" s="77">
        <f t="shared" si="1"/>
        <v>19</v>
      </c>
      <c r="D16" s="77">
        <f t="shared" si="1"/>
        <v>15.7</v>
      </c>
      <c r="E16" s="77">
        <f t="shared" si="1"/>
        <v>17.1</v>
      </c>
      <c r="F16" s="77">
        <f t="shared" si="1"/>
        <v>19.8</v>
      </c>
      <c r="G16" s="77">
        <f t="shared" si="1"/>
        <v>19.4</v>
      </c>
      <c r="H16" s="77">
        <f t="shared" si="1"/>
        <v>19.7</v>
      </c>
      <c r="I16" s="77">
        <f t="shared" si="1"/>
        <v>19</v>
      </c>
      <c r="J16" s="77">
        <f t="shared" si="1"/>
        <v>20.5</v>
      </c>
      <c r="K16" s="77">
        <f t="shared" si="1"/>
        <v>19.8</v>
      </c>
      <c r="L16" s="77">
        <f t="shared" si="1"/>
        <v>20.200000000000003</v>
      </c>
      <c r="M16" s="77">
        <f t="shared" si="1"/>
        <v>20.400000000000002</v>
      </c>
      <c r="N16" s="77">
        <f t="shared" si="1"/>
        <v>20.1</v>
      </c>
      <c r="O16" s="77">
        <f t="shared" si="1"/>
        <v>20</v>
      </c>
      <c r="P16" s="77">
        <f t="shared" si="1"/>
        <v>20.1</v>
      </c>
      <c r="Q16" s="77">
        <f t="shared" si="1"/>
        <v>19.7</v>
      </c>
      <c r="R16" s="77">
        <f t="shared" si="1"/>
        <v>19.1</v>
      </c>
      <c r="S16" s="77">
        <f t="shared" si="1"/>
        <v>17.900000000000002</v>
      </c>
      <c r="T16" s="77">
        <f t="shared" si="1"/>
        <v>17.8</v>
      </c>
      <c r="U16" s="77">
        <f t="shared" si="1"/>
        <v>18.2</v>
      </c>
      <c r="V16" s="77">
        <f t="shared" si="1"/>
        <v>18.3</v>
      </c>
      <c r="W16" s="77">
        <f t="shared" si="1"/>
        <v>18.2</v>
      </c>
      <c r="X16" s="77">
        <f t="shared" si="1"/>
        <v>19</v>
      </c>
      <c r="Y16" s="77">
        <f t="shared" si="1"/>
        <v>17.599999999999998</v>
      </c>
      <c r="Z16" s="77">
        <f t="shared" si="1"/>
        <v>17.3</v>
      </c>
      <c r="AA16" s="77">
        <f t="shared" si="1"/>
        <v>19.2</v>
      </c>
      <c r="AB16" s="77">
        <f t="shared" si="1"/>
        <v>18.3</v>
      </c>
      <c r="AC16" s="77">
        <f t="shared" si="1"/>
        <v>17.3</v>
      </c>
      <c r="AD16" s="77">
        <f t="shared" si="1"/>
        <v>16.2</v>
      </c>
      <c r="AE16" s="77">
        <f t="shared" si="1"/>
        <v>17.1</v>
      </c>
      <c r="AF16" s="40">
        <f>AVERAGE(B16:AE16)</f>
        <v>18.69666666666667</v>
      </c>
    </row>
    <row r="17" spans="1:32" ht="22.5">
      <c r="A17" s="16" t="s">
        <v>32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45"/>
    </row>
    <row r="18" spans="1:32" ht="22.5">
      <c r="A18" s="14" t="s">
        <v>8</v>
      </c>
      <c r="B18" s="112">
        <v>17.37</v>
      </c>
      <c r="C18" s="112">
        <v>14.6</v>
      </c>
      <c r="D18" s="112">
        <v>16.15</v>
      </c>
      <c r="E18" s="112">
        <v>14.7</v>
      </c>
      <c r="F18" s="112">
        <v>16.55</v>
      </c>
      <c r="G18" s="112">
        <v>17.44</v>
      </c>
      <c r="H18" s="112">
        <v>16.96</v>
      </c>
      <c r="I18" s="112">
        <v>18.23</v>
      </c>
      <c r="J18" s="112">
        <v>17.83</v>
      </c>
      <c r="K18" s="112">
        <v>18.2</v>
      </c>
      <c r="L18" s="112">
        <v>19.01</v>
      </c>
      <c r="M18" s="112">
        <v>17.93</v>
      </c>
      <c r="N18" s="112">
        <v>18.29</v>
      </c>
      <c r="O18" s="112">
        <v>17.1</v>
      </c>
      <c r="P18" s="112">
        <v>18.96</v>
      </c>
      <c r="Q18" s="112">
        <v>17.42</v>
      </c>
      <c r="R18" s="112">
        <v>17.38</v>
      </c>
      <c r="S18" s="112">
        <v>17.78</v>
      </c>
      <c r="T18" s="112">
        <v>16.88</v>
      </c>
      <c r="U18" s="112">
        <v>17.45</v>
      </c>
      <c r="V18" s="112">
        <v>14.89</v>
      </c>
      <c r="W18" s="112">
        <v>15.11</v>
      </c>
      <c r="X18" s="112">
        <v>15.29</v>
      </c>
      <c r="Y18" s="112">
        <v>15.33</v>
      </c>
      <c r="Z18" s="112">
        <v>16.35</v>
      </c>
      <c r="AA18" s="112">
        <v>15.73</v>
      </c>
      <c r="AB18" s="112">
        <v>14.31</v>
      </c>
      <c r="AC18" s="112">
        <v>15.24</v>
      </c>
      <c r="AD18" s="112">
        <v>15</v>
      </c>
      <c r="AE18" s="112">
        <v>14.35</v>
      </c>
      <c r="AF18" s="45"/>
    </row>
    <row r="19" spans="1:32" ht="22.5">
      <c r="A19" s="18" t="s">
        <v>26</v>
      </c>
      <c r="B19" s="111">
        <v>0</v>
      </c>
      <c r="C19" s="111">
        <v>0</v>
      </c>
      <c r="D19" s="111">
        <v>0</v>
      </c>
      <c r="E19" s="111">
        <v>0</v>
      </c>
      <c r="F19" s="111">
        <v>0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1">
        <v>0</v>
      </c>
      <c r="N19" s="111">
        <v>0</v>
      </c>
      <c r="O19" s="111">
        <v>0</v>
      </c>
      <c r="P19" s="111">
        <v>0</v>
      </c>
      <c r="Q19" s="111">
        <v>0</v>
      </c>
      <c r="R19" s="111">
        <v>0</v>
      </c>
      <c r="S19" s="111">
        <v>0</v>
      </c>
      <c r="T19" s="111">
        <v>0</v>
      </c>
      <c r="U19" s="111">
        <v>0</v>
      </c>
      <c r="V19" s="111">
        <v>0</v>
      </c>
      <c r="W19" s="111">
        <v>0</v>
      </c>
      <c r="X19" s="111">
        <v>0</v>
      </c>
      <c r="Y19" s="111">
        <v>0</v>
      </c>
      <c r="Z19" s="111">
        <v>0</v>
      </c>
      <c r="AA19" s="111">
        <v>0</v>
      </c>
      <c r="AB19" s="111">
        <v>0</v>
      </c>
      <c r="AC19" s="111">
        <v>0</v>
      </c>
      <c r="AD19" s="111">
        <v>0</v>
      </c>
      <c r="AE19" s="111">
        <v>0</v>
      </c>
      <c r="AF19" s="45"/>
    </row>
    <row r="20" spans="1:32" ht="22.5">
      <c r="A20" s="14" t="s">
        <v>9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45"/>
    </row>
    <row r="21" spans="1:32" ht="22.5">
      <c r="A21" s="14" t="s">
        <v>23</v>
      </c>
      <c r="B21" s="127">
        <v>65</v>
      </c>
      <c r="C21" s="127">
        <v>59</v>
      </c>
      <c r="D21" s="127">
        <v>65</v>
      </c>
      <c r="E21" s="127">
        <v>57</v>
      </c>
      <c r="F21" s="127">
        <v>67</v>
      </c>
      <c r="G21" s="127">
        <v>85</v>
      </c>
      <c r="H21" s="127">
        <v>82</v>
      </c>
      <c r="I21" s="127">
        <v>80</v>
      </c>
      <c r="J21" s="127">
        <v>67</v>
      </c>
      <c r="K21" s="127">
        <v>72</v>
      </c>
      <c r="L21" s="127">
        <v>75</v>
      </c>
      <c r="M21" s="127">
        <v>63</v>
      </c>
      <c r="N21" s="127">
        <v>70</v>
      </c>
      <c r="O21" s="127">
        <v>68</v>
      </c>
      <c r="P21" s="127">
        <v>65</v>
      </c>
      <c r="Q21" s="127">
        <v>75</v>
      </c>
      <c r="R21" s="127">
        <v>67</v>
      </c>
      <c r="S21" s="127">
        <v>65</v>
      </c>
      <c r="T21" s="127">
        <v>74</v>
      </c>
      <c r="U21" s="127">
        <v>65</v>
      </c>
      <c r="V21" s="127">
        <v>46</v>
      </c>
      <c r="W21" s="127">
        <v>67</v>
      </c>
      <c r="X21" s="127">
        <v>61</v>
      </c>
      <c r="Y21" s="127">
        <v>67</v>
      </c>
      <c r="Z21" s="127">
        <v>57</v>
      </c>
      <c r="AA21" s="127">
        <v>55</v>
      </c>
      <c r="AB21" s="127">
        <v>62</v>
      </c>
      <c r="AC21" s="127">
        <v>65</v>
      </c>
      <c r="AD21" s="127">
        <v>40</v>
      </c>
      <c r="AE21" s="127">
        <v>24</v>
      </c>
      <c r="AF21" s="139"/>
    </row>
    <row r="22" spans="1:32" ht="22.5">
      <c r="A22" s="14" t="s">
        <v>22</v>
      </c>
      <c r="B22" s="112">
        <v>355</v>
      </c>
      <c r="C22" s="112">
        <v>405</v>
      </c>
      <c r="D22" s="112">
        <v>503</v>
      </c>
      <c r="E22" s="127">
        <v>417</v>
      </c>
      <c r="F22" s="127">
        <v>300</v>
      </c>
      <c r="G22" s="127">
        <v>325</v>
      </c>
      <c r="H22" s="127"/>
      <c r="I22" s="127">
        <v>620</v>
      </c>
      <c r="J22" s="127">
        <v>480</v>
      </c>
      <c r="K22" s="127">
        <v>465</v>
      </c>
      <c r="L22" s="127">
        <v>1300</v>
      </c>
      <c r="M22" s="127">
        <v>480</v>
      </c>
      <c r="N22" s="127">
        <v>486</v>
      </c>
      <c r="O22" s="127">
        <v>425</v>
      </c>
      <c r="P22" s="127">
        <v>750</v>
      </c>
      <c r="Q22" s="127">
        <v>650</v>
      </c>
      <c r="R22" s="127">
        <v>968</v>
      </c>
      <c r="S22" s="127">
        <v>925</v>
      </c>
      <c r="T22" s="127">
        <v>726</v>
      </c>
      <c r="U22" s="127">
        <v>600</v>
      </c>
      <c r="V22" s="127">
        <v>1040</v>
      </c>
      <c r="W22" s="127">
        <v>685</v>
      </c>
      <c r="X22" s="127">
        <v>810</v>
      </c>
      <c r="Y22" s="127">
        <v>686</v>
      </c>
      <c r="Z22" s="127">
        <v>701</v>
      </c>
      <c r="AA22" s="127">
        <v>675</v>
      </c>
      <c r="AB22" s="127">
        <v>805</v>
      </c>
      <c r="AC22" s="127">
        <v>710</v>
      </c>
      <c r="AD22" s="127">
        <v>870</v>
      </c>
      <c r="AE22" s="127">
        <v>165</v>
      </c>
      <c r="AF22" s="45"/>
    </row>
    <row r="23" spans="1:32" ht="22.5">
      <c r="A23" s="14" t="s">
        <v>24</v>
      </c>
      <c r="B23" s="112"/>
      <c r="C23" s="112">
        <v>167</v>
      </c>
      <c r="D23" s="112">
        <v>122</v>
      </c>
      <c r="E23" s="127">
        <v>220</v>
      </c>
      <c r="F23" s="127">
        <v>175</v>
      </c>
      <c r="G23" s="127">
        <v>125</v>
      </c>
      <c r="H23" s="127"/>
      <c r="I23" s="127">
        <v>358</v>
      </c>
      <c r="J23" s="127">
        <v>280</v>
      </c>
      <c r="K23" s="127">
        <v>275</v>
      </c>
      <c r="L23" s="127">
        <v>380</v>
      </c>
      <c r="M23" s="127">
        <v>350</v>
      </c>
      <c r="N23" s="127">
        <v>320</v>
      </c>
      <c r="O23" s="127">
        <v>265</v>
      </c>
      <c r="P23" s="127">
        <v>410</v>
      </c>
      <c r="Q23" s="127">
        <v>415</v>
      </c>
      <c r="R23" s="127">
        <v>545</v>
      </c>
      <c r="S23" s="127">
        <v>575</v>
      </c>
      <c r="T23" s="127">
        <v>505</v>
      </c>
      <c r="U23" s="127">
        <v>346</v>
      </c>
      <c r="V23" s="127">
        <v>415</v>
      </c>
      <c r="W23" s="127">
        <v>375</v>
      </c>
      <c r="X23" s="127">
        <v>380</v>
      </c>
      <c r="Y23" s="127">
        <v>400</v>
      </c>
      <c r="Z23" s="127">
        <v>409</v>
      </c>
      <c r="AA23" s="127">
        <v>340</v>
      </c>
      <c r="AB23" s="127">
        <v>438</v>
      </c>
      <c r="AC23" s="127">
        <v>430</v>
      </c>
      <c r="AD23" s="127">
        <v>400</v>
      </c>
      <c r="AE23" s="127">
        <v>50</v>
      </c>
      <c r="AF23" s="45"/>
    </row>
    <row r="24" spans="1:32" ht="22.5">
      <c r="A24" s="14" t="s">
        <v>25</v>
      </c>
      <c r="B24" s="112"/>
      <c r="C24" s="112">
        <v>58</v>
      </c>
      <c r="D24" s="112">
        <v>65</v>
      </c>
      <c r="E24" s="127">
        <v>68</v>
      </c>
      <c r="F24" s="127">
        <v>60</v>
      </c>
      <c r="G24" s="127">
        <v>65</v>
      </c>
      <c r="H24" s="127"/>
      <c r="I24" s="127">
        <v>120</v>
      </c>
      <c r="J24" s="127">
        <v>65</v>
      </c>
      <c r="K24" s="127">
        <v>140</v>
      </c>
      <c r="L24" s="127">
        <v>87</v>
      </c>
      <c r="M24" s="127">
        <v>65</v>
      </c>
      <c r="N24" s="127">
        <v>80</v>
      </c>
      <c r="O24" s="127">
        <v>70</v>
      </c>
      <c r="P24" s="127">
        <v>105</v>
      </c>
      <c r="Q24" s="127">
        <v>80</v>
      </c>
      <c r="R24" s="127">
        <v>165</v>
      </c>
      <c r="S24" s="127">
        <v>95</v>
      </c>
      <c r="T24" s="127">
        <v>38</v>
      </c>
      <c r="U24" s="127">
        <v>65</v>
      </c>
      <c r="V24" s="127">
        <v>43</v>
      </c>
      <c r="W24" s="127">
        <v>70</v>
      </c>
      <c r="X24" s="127">
        <v>55</v>
      </c>
      <c r="Y24" s="127">
        <v>65</v>
      </c>
      <c r="Z24" s="127">
        <v>68</v>
      </c>
      <c r="AA24" s="127">
        <v>55</v>
      </c>
      <c r="AB24" s="127">
        <v>75</v>
      </c>
      <c r="AC24" s="127">
        <v>67</v>
      </c>
      <c r="AD24" s="127">
        <v>45</v>
      </c>
      <c r="AE24" s="127">
        <v>30</v>
      </c>
      <c r="AF24" s="45"/>
    </row>
    <row r="25" spans="1:32" ht="22.5">
      <c r="A25" s="14" t="s">
        <v>17</v>
      </c>
      <c r="B25" s="112"/>
      <c r="C25" s="112"/>
      <c r="D25" s="112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45"/>
    </row>
    <row r="26" spans="1:32" ht="22.5">
      <c r="A26" s="14" t="s">
        <v>5</v>
      </c>
      <c r="B26" s="112">
        <v>1.64</v>
      </c>
      <c r="C26" s="112">
        <v>1.64</v>
      </c>
      <c r="D26" s="112">
        <v>1.64</v>
      </c>
      <c r="E26" s="112">
        <v>1.5</v>
      </c>
      <c r="F26" s="112">
        <v>1.5</v>
      </c>
      <c r="G26" s="112">
        <v>1.45</v>
      </c>
      <c r="H26" s="112">
        <v>1.45</v>
      </c>
      <c r="I26" s="112">
        <v>1.45</v>
      </c>
      <c r="J26" s="112">
        <v>1.45</v>
      </c>
      <c r="K26" s="112">
        <v>1.45</v>
      </c>
      <c r="L26" s="112">
        <v>1.45</v>
      </c>
      <c r="M26" s="112">
        <v>1.45</v>
      </c>
      <c r="N26" s="112">
        <v>1.45</v>
      </c>
      <c r="O26" s="112">
        <v>1.45</v>
      </c>
      <c r="P26" s="112">
        <v>1.45</v>
      </c>
      <c r="Q26" s="112">
        <v>1.45</v>
      </c>
      <c r="R26" s="112">
        <v>1.45</v>
      </c>
      <c r="S26" s="112">
        <v>1.45</v>
      </c>
      <c r="T26" s="112">
        <v>1.3</v>
      </c>
      <c r="U26" s="112">
        <v>1.3</v>
      </c>
      <c r="V26" s="112">
        <v>1.3</v>
      </c>
      <c r="W26" s="112">
        <v>1.3</v>
      </c>
      <c r="X26" s="112">
        <v>1.3</v>
      </c>
      <c r="Y26" s="112">
        <v>1.3</v>
      </c>
      <c r="Z26" s="112">
        <v>1.3</v>
      </c>
      <c r="AA26" s="112">
        <v>1.65</v>
      </c>
      <c r="AB26" s="112">
        <v>1.65</v>
      </c>
      <c r="AC26" s="112">
        <v>1.65</v>
      </c>
      <c r="AD26" s="112">
        <v>1.65</v>
      </c>
      <c r="AE26" s="112">
        <v>1.65</v>
      </c>
      <c r="AF26" s="45"/>
    </row>
    <row r="27" spans="1:32" ht="22.5">
      <c r="A27" s="14" t="s">
        <v>10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45"/>
    </row>
    <row r="28" spans="1:32" ht="22.5">
      <c r="A28" s="14" t="s">
        <v>7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45"/>
    </row>
    <row r="29" spans="1:32" ht="22.5">
      <c r="A29" s="8"/>
      <c r="B29" s="77">
        <f>SUM(B18+B19+B20+B25+B26+B27+B28)</f>
        <v>19.01</v>
      </c>
      <c r="C29" s="77">
        <f aca="true" t="shared" si="2" ref="C29:AE29">SUM(C18+C19+C20+C25+C26+C27+C28)</f>
        <v>16.24</v>
      </c>
      <c r="D29" s="77">
        <f t="shared" si="2"/>
        <v>17.79</v>
      </c>
      <c r="E29" s="77">
        <f t="shared" si="2"/>
        <v>16.2</v>
      </c>
      <c r="F29" s="77">
        <f t="shared" si="2"/>
        <v>18.05</v>
      </c>
      <c r="G29" s="77">
        <f t="shared" si="2"/>
        <v>18.89</v>
      </c>
      <c r="H29" s="77">
        <f t="shared" si="2"/>
        <v>18.41</v>
      </c>
      <c r="I29" s="77">
        <f t="shared" si="2"/>
        <v>19.68</v>
      </c>
      <c r="J29" s="77">
        <f t="shared" si="2"/>
        <v>19.279999999999998</v>
      </c>
      <c r="K29" s="77">
        <f t="shared" si="2"/>
        <v>19.65</v>
      </c>
      <c r="L29" s="77">
        <f t="shared" si="2"/>
        <v>20.46</v>
      </c>
      <c r="M29" s="77">
        <f t="shared" si="2"/>
        <v>19.38</v>
      </c>
      <c r="N29" s="77">
        <f t="shared" si="2"/>
        <v>19.74</v>
      </c>
      <c r="O29" s="77">
        <f t="shared" si="2"/>
        <v>18.55</v>
      </c>
      <c r="P29" s="77">
        <f t="shared" si="2"/>
        <v>20.41</v>
      </c>
      <c r="Q29" s="77">
        <f t="shared" si="2"/>
        <v>18.87</v>
      </c>
      <c r="R29" s="77">
        <f t="shared" si="2"/>
        <v>18.83</v>
      </c>
      <c r="S29" s="77">
        <f t="shared" si="2"/>
        <v>19.23</v>
      </c>
      <c r="T29" s="77">
        <f t="shared" si="2"/>
        <v>18.18</v>
      </c>
      <c r="U29" s="77">
        <f t="shared" si="2"/>
        <v>18.75</v>
      </c>
      <c r="V29" s="77">
        <f t="shared" si="2"/>
        <v>16.19</v>
      </c>
      <c r="W29" s="77">
        <f t="shared" si="2"/>
        <v>16.41</v>
      </c>
      <c r="X29" s="77">
        <f t="shared" si="2"/>
        <v>16.59</v>
      </c>
      <c r="Y29" s="77">
        <f t="shared" si="2"/>
        <v>16.63</v>
      </c>
      <c r="Z29" s="77">
        <f t="shared" si="2"/>
        <v>17.650000000000002</v>
      </c>
      <c r="AA29" s="77">
        <f t="shared" si="2"/>
        <v>17.38</v>
      </c>
      <c r="AB29" s="77">
        <f t="shared" si="2"/>
        <v>15.96</v>
      </c>
      <c r="AC29" s="77">
        <f t="shared" si="2"/>
        <v>16.89</v>
      </c>
      <c r="AD29" s="77">
        <f t="shared" si="2"/>
        <v>16.65</v>
      </c>
      <c r="AE29" s="77">
        <f t="shared" si="2"/>
        <v>16</v>
      </c>
      <c r="AF29" s="40">
        <f>AVERAGE(B29:AE29)</f>
        <v>18.064999999999998</v>
      </c>
    </row>
    <row r="30" spans="1:32" ht="22.5">
      <c r="A30" s="9" t="s">
        <v>11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45"/>
    </row>
    <row r="31" spans="1:32" ht="22.5">
      <c r="A31" s="8" t="s">
        <v>12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2.3</v>
      </c>
      <c r="W31" s="15">
        <v>2.2</v>
      </c>
      <c r="X31" s="15">
        <v>2.2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45">
        <f>AVERAGE(B31:AE31)</f>
        <v>0.22333333333333333</v>
      </c>
    </row>
    <row r="32" spans="1:32" ht="22.5">
      <c r="A32" s="8" t="s">
        <v>29</v>
      </c>
      <c r="B32" s="15">
        <v>2.6</v>
      </c>
      <c r="C32" s="15">
        <v>2.8</v>
      </c>
      <c r="D32" s="150">
        <v>3</v>
      </c>
      <c r="E32" s="15">
        <v>1.5</v>
      </c>
      <c r="F32" s="15">
        <v>2.2</v>
      </c>
      <c r="G32" s="15">
        <v>2.2</v>
      </c>
      <c r="H32" s="15">
        <v>2.5</v>
      </c>
      <c r="I32" s="15">
        <v>2.6</v>
      </c>
      <c r="J32" s="15">
        <v>2.5</v>
      </c>
      <c r="K32" s="15">
        <v>3.1</v>
      </c>
      <c r="L32" s="15">
        <v>2.9</v>
      </c>
      <c r="M32" s="15">
        <v>2.8</v>
      </c>
      <c r="N32" s="15">
        <v>2.7</v>
      </c>
      <c r="O32" s="15">
        <v>2.6</v>
      </c>
      <c r="P32" s="15">
        <v>2.2</v>
      </c>
      <c r="Q32" s="15">
        <v>2.5</v>
      </c>
      <c r="R32" s="15">
        <v>2.4</v>
      </c>
      <c r="S32" s="15">
        <v>2.4</v>
      </c>
      <c r="T32" s="15">
        <v>2.2</v>
      </c>
      <c r="U32" s="15">
        <v>2.3</v>
      </c>
      <c r="V32" s="15">
        <v>0</v>
      </c>
      <c r="W32" s="15">
        <v>0</v>
      </c>
      <c r="X32" s="15">
        <v>0</v>
      </c>
      <c r="Y32" s="150">
        <v>2</v>
      </c>
      <c r="Z32" s="15">
        <v>2.3</v>
      </c>
      <c r="AA32" s="15">
        <v>2.3</v>
      </c>
      <c r="AB32" s="15">
        <v>2.2</v>
      </c>
      <c r="AC32" s="15">
        <v>1.8</v>
      </c>
      <c r="AD32" s="15">
        <v>2.2</v>
      </c>
      <c r="AE32" s="15">
        <v>2.2</v>
      </c>
      <c r="AF32" s="45">
        <f>SUM(B32:AE32)</f>
        <v>65</v>
      </c>
    </row>
    <row r="33" spans="1:32" ht="22.5">
      <c r="A33" s="8" t="s">
        <v>4</v>
      </c>
      <c r="B33" s="15">
        <v>1.3</v>
      </c>
      <c r="C33" s="15">
        <v>1.3</v>
      </c>
      <c r="D33" s="15">
        <v>1.3</v>
      </c>
      <c r="E33" s="15">
        <v>1.4</v>
      </c>
      <c r="F33" s="15">
        <v>1.3</v>
      </c>
      <c r="G33" s="15">
        <v>1.4</v>
      </c>
      <c r="H33" s="15">
        <v>1.3</v>
      </c>
      <c r="I33" s="15">
        <v>1.2</v>
      </c>
      <c r="J33" s="15">
        <v>1.3</v>
      </c>
      <c r="K33" s="15">
        <v>1.4</v>
      </c>
      <c r="L33" s="15">
        <v>1.4</v>
      </c>
      <c r="M33" s="15">
        <v>1.4</v>
      </c>
      <c r="N33" s="150">
        <v>1</v>
      </c>
      <c r="O33" s="15">
        <v>1.3</v>
      </c>
      <c r="P33" s="15">
        <v>1.5</v>
      </c>
      <c r="Q33" s="15">
        <v>1.3</v>
      </c>
      <c r="R33" s="15">
        <v>1.5</v>
      </c>
      <c r="S33" s="15">
        <v>1.5</v>
      </c>
      <c r="T33" s="15">
        <v>1.3</v>
      </c>
      <c r="U33" s="15">
        <v>1.3</v>
      </c>
      <c r="V33" s="15">
        <v>1.3</v>
      </c>
      <c r="W33" s="15">
        <v>1.5</v>
      </c>
      <c r="X33" s="15">
        <v>0.9</v>
      </c>
      <c r="Y33" s="15">
        <v>1.5</v>
      </c>
      <c r="Z33" s="15">
        <v>1.3</v>
      </c>
      <c r="AA33" s="15">
        <v>1.3</v>
      </c>
      <c r="AB33" s="15">
        <v>1.4</v>
      </c>
      <c r="AC33" s="15">
        <v>1.2</v>
      </c>
      <c r="AD33" s="15">
        <v>1.4</v>
      </c>
      <c r="AE33" s="15">
        <v>2.6</v>
      </c>
      <c r="AF33" s="45">
        <f>AVERAGE(B33:AE33)</f>
        <v>1.37</v>
      </c>
    </row>
    <row r="34" spans="1:32" ht="22.5">
      <c r="A34" s="8" t="s">
        <v>13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</row>
    <row r="35" spans="1:32" ht="22.5">
      <c r="A35" s="8" t="s">
        <v>10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</row>
    <row r="36" spans="1:32" ht="22.5">
      <c r="A36" s="9"/>
      <c r="B36" s="77">
        <f aca="true" t="shared" si="3" ref="B36:AE36">SUM(B31:B35)</f>
        <v>3.9000000000000004</v>
      </c>
      <c r="C36" s="77">
        <f t="shared" si="3"/>
        <v>4.1</v>
      </c>
      <c r="D36" s="77">
        <f t="shared" si="3"/>
        <v>4.3</v>
      </c>
      <c r="E36" s="77">
        <f t="shared" si="3"/>
        <v>2.9</v>
      </c>
      <c r="F36" s="77">
        <f t="shared" si="3"/>
        <v>3.5</v>
      </c>
      <c r="G36" s="77">
        <f t="shared" si="3"/>
        <v>3.6</v>
      </c>
      <c r="H36" s="77">
        <f t="shared" si="3"/>
        <v>3.8</v>
      </c>
      <c r="I36" s="77">
        <f t="shared" si="3"/>
        <v>3.8</v>
      </c>
      <c r="J36" s="77">
        <f t="shared" si="3"/>
        <v>3.8</v>
      </c>
      <c r="K36" s="77">
        <f t="shared" si="3"/>
        <v>4.5</v>
      </c>
      <c r="L36" s="77">
        <f t="shared" si="3"/>
        <v>4.3</v>
      </c>
      <c r="M36" s="77">
        <f t="shared" si="3"/>
        <v>4.199999999999999</v>
      </c>
      <c r="N36" s="77">
        <f t="shared" si="3"/>
        <v>3.7</v>
      </c>
      <c r="O36" s="77">
        <f t="shared" si="3"/>
        <v>3.9000000000000004</v>
      </c>
      <c r="P36" s="77">
        <f t="shared" si="3"/>
        <v>3.7</v>
      </c>
      <c r="Q36" s="77">
        <f t="shared" si="3"/>
        <v>3.8</v>
      </c>
      <c r="R36" s="77">
        <f t="shared" si="3"/>
        <v>3.9</v>
      </c>
      <c r="S36" s="77">
        <f t="shared" si="3"/>
        <v>3.9</v>
      </c>
      <c r="T36" s="77">
        <f t="shared" si="3"/>
        <v>3.5</v>
      </c>
      <c r="U36" s="77">
        <f t="shared" si="3"/>
        <v>3.5999999999999996</v>
      </c>
      <c r="V36" s="77">
        <f t="shared" si="3"/>
        <v>3.5999999999999996</v>
      </c>
      <c r="W36" s="77">
        <f t="shared" si="3"/>
        <v>3.7</v>
      </c>
      <c r="X36" s="77">
        <f t="shared" si="3"/>
        <v>3.1</v>
      </c>
      <c r="Y36" s="77">
        <f t="shared" si="3"/>
        <v>3.5</v>
      </c>
      <c r="Z36" s="77">
        <f t="shared" si="3"/>
        <v>3.5999999999999996</v>
      </c>
      <c r="AA36" s="77">
        <f t="shared" si="3"/>
        <v>3.5999999999999996</v>
      </c>
      <c r="AB36" s="77">
        <f t="shared" si="3"/>
        <v>3.6</v>
      </c>
      <c r="AC36" s="77">
        <f t="shared" si="3"/>
        <v>3</v>
      </c>
      <c r="AD36" s="77">
        <f t="shared" si="3"/>
        <v>3.6</v>
      </c>
      <c r="AE36" s="77">
        <f t="shared" si="3"/>
        <v>4.800000000000001</v>
      </c>
      <c r="AF36" s="40">
        <f>AVERAGE(B36:AE36)</f>
        <v>3.759999999999999</v>
      </c>
    </row>
    <row r="37" spans="1:32" ht="22.5">
      <c r="A37" s="9" t="s">
        <v>14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40" t="s">
        <v>27</v>
      </c>
    </row>
    <row r="38" spans="1:32" ht="22.5">
      <c r="A38" s="8" t="s">
        <v>4</v>
      </c>
      <c r="B38" s="177">
        <v>0.5</v>
      </c>
      <c r="C38" s="177">
        <v>0.6</v>
      </c>
      <c r="D38" s="177">
        <v>0.5</v>
      </c>
      <c r="E38" s="177">
        <v>0.4</v>
      </c>
      <c r="F38" s="177">
        <v>0.4</v>
      </c>
      <c r="G38" s="177">
        <v>0.5</v>
      </c>
      <c r="H38" s="177">
        <v>0.5</v>
      </c>
      <c r="I38" s="177">
        <v>0.6</v>
      </c>
      <c r="J38" s="177">
        <v>0.6</v>
      </c>
      <c r="K38" s="177">
        <v>0.5</v>
      </c>
      <c r="L38" s="177">
        <v>0.4</v>
      </c>
      <c r="M38" s="177">
        <v>0.5</v>
      </c>
      <c r="N38" s="177">
        <v>0.5</v>
      </c>
      <c r="O38" s="177">
        <v>0.5</v>
      </c>
      <c r="P38" s="177">
        <v>0.6</v>
      </c>
      <c r="Q38" s="177">
        <v>0.5</v>
      </c>
      <c r="R38" s="177">
        <v>0.3</v>
      </c>
      <c r="S38" s="177">
        <v>0.4</v>
      </c>
      <c r="T38" s="177">
        <v>0.5</v>
      </c>
      <c r="U38" s="177">
        <v>0.4</v>
      </c>
      <c r="V38" s="177">
        <v>0.5</v>
      </c>
      <c r="W38" s="177">
        <v>0.5</v>
      </c>
      <c r="X38" s="177">
        <v>0.5</v>
      </c>
      <c r="Y38" s="177">
        <v>0.4</v>
      </c>
      <c r="Z38" s="177">
        <v>0.4</v>
      </c>
      <c r="AA38" s="177">
        <v>0.5</v>
      </c>
      <c r="AB38" s="177">
        <v>0.5</v>
      </c>
      <c r="AC38" s="177">
        <v>0.4</v>
      </c>
      <c r="AD38" s="177">
        <v>0.4</v>
      </c>
      <c r="AE38" s="177">
        <v>0.6</v>
      </c>
      <c r="AF38" s="40">
        <f>AVERAGE(B38:AE38)</f>
        <v>0.4800000000000001</v>
      </c>
    </row>
    <row r="39" spans="1:32" ht="22.5">
      <c r="A39" s="8" t="s">
        <v>15</v>
      </c>
      <c r="B39" s="77">
        <f aca="true" t="shared" si="4" ref="B39:AE39">SUM(B38,B36,B29,B16,B9)</f>
        <v>58.80200000000001</v>
      </c>
      <c r="C39" s="77">
        <f t="shared" si="4"/>
        <v>57.301</v>
      </c>
      <c r="D39" s="77">
        <f t="shared" si="4"/>
        <v>55.753</v>
      </c>
      <c r="E39" s="77">
        <f t="shared" si="4"/>
        <v>52.951</v>
      </c>
      <c r="F39" s="77">
        <f t="shared" si="4"/>
        <v>59.391</v>
      </c>
      <c r="G39" s="77">
        <f t="shared" si="4"/>
        <v>60.429</v>
      </c>
      <c r="H39" s="77">
        <f t="shared" si="4"/>
        <v>60.709999999999994</v>
      </c>
      <c r="I39" s="77">
        <f t="shared" si="4"/>
        <v>62.718999999999994</v>
      </c>
      <c r="J39" s="77">
        <f t="shared" si="4"/>
        <v>59.96199999999999</v>
      </c>
      <c r="K39" s="77">
        <f t="shared" si="4"/>
        <v>64.391</v>
      </c>
      <c r="L39" s="77">
        <f t="shared" si="4"/>
        <v>64.602</v>
      </c>
      <c r="M39" s="77">
        <f t="shared" si="4"/>
        <v>62.17400000000001</v>
      </c>
      <c r="N39" s="77">
        <f t="shared" si="4"/>
        <v>63.096000000000004</v>
      </c>
      <c r="O39" s="77">
        <f t="shared" si="4"/>
        <v>62.023</v>
      </c>
      <c r="P39" s="77">
        <f t="shared" si="4"/>
        <v>64.016</v>
      </c>
      <c r="Q39" s="77">
        <f t="shared" si="4"/>
        <v>60.57000000000001</v>
      </c>
      <c r="R39" s="77">
        <f t="shared" si="4"/>
        <v>59.348</v>
      </c>
      <c r="S39" s="77">
        <f t="shared" si="4"/>
        <v>58.827000000000005</v>
      </c>
      <c r="T39" s="77">
        <f t="shared" si="4"/>
        <v>57.511</v>
      </c>
      <c r="U39" s="77">
        <f t="shared" si="4"/>
        <v>58.42100000000001</v>
      </c>
      <c r="V39" s="77">
        <f t="shared" si="4"/>
        <v>55.956</v>
      </c>
      <c r="W39" s="77">
        <f t="shared" si="4"/>
        <v>56.19800000000001</v>
      </c>
      <c r="X39" s="77">
        <f t="shared" si="4"/>
        <v>56.665</v>
      </c>
      <c r="Y39" s="77">
        <f t="shared" si="4"/>
        <v>54.997</v>
      </c>
      <c r="Z39" s="77">
        <f t="shared" si="4"/>
        <v>55.272000000000006</v>
      </c>
      <c r="AA39" s="77">
        <f t="shared" si="4"/>
        <v>57.45599999999999</v>
      </c>
      <c r="AB39" s="77">
        <f t="shared" si="4"/>
        <v>54.730000000000004</v>
      </c>
      <c r="AC39" s="77">
        <f t="shared" si="4"/>
        <v>53.744</v>
      </c>
      <c r="AD39" s="77">
        <f t="shared" si="4"/>
        <v>53.925</v>
      </c>
      <c r="AE39" s="77">
        <f t="shared" si="4"/>
        <v>53.107</v>
      </c>
      <c r="AF39" s="40"/>
    </row>
    <row r="40" spans="1:32" ht="19.5">
      <c r="A40" s="8" t="s">
        <v>16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54"/>
    </row>
    <row r="41" spans="1:32" ht="22.5">
      <c r="A41" s="9" t="s">
        <v>20</v>
      </c>
      <c r="B41" s="77">
        <f aca="true" t="shared" si="5" ref="B41:AE41">B39-B40</f>
        <v>58.80200000000001</v>
      </c>
      <c r="C41" s="77">
        <f t="shared" si="5"/>
        <v>57.301</v>
      </c>
      <c r="D41" s="77">
        <f t="shared" si="5"/>
        <v>55.753</v>
      </c>
      <c r="E41" s="77">
        <f t="shared" si="5"/>
        <v>52.951</v>
      </c>
      <c r="F41" s="77">
        <f t="shared" si="5"/>
        <v>59.391</v>
      </c>
      <c r="G41" s="77">
        <f t="shared" si="5"/>
        <v>60.429</v>
      </c>
      <c r="H41" s="77">
        <f t="shared" si="5"/>
        <v>60.709999999999994</v>
      </c>
      <c r="I41" s="77">
        <f t="shared" si="5"/>
        <v>62.718999999999994</v>
      </c>
      <c r="J41" s="77">
        <f t="shared" si="5"/>
        <v>59.96199999999999</v>
      </c>
      <c r="K41" s="77">
        <f t="shared" si="5"/>
        <v>64.391</v>
      </c>
      <c r="L41" s="77">
        <f t="shared" si="5"/>
        <v>64.602</v>
      </c>
      <c r="M41" s="77">
        <f t="shared" si="5"/>
        <v>62.17400000000001</v>
      </c>
      <c r="N41" s="77">
        <f t="shared" si="5"/>
        <v>63.096000000000004</v>
      </c>
      <c r="O41" s="77">
        <f t="shared" si="5"/>
        <v>62.023</v>
      </c>
      <c r="P41" s="77">
        <f t="shared" si="5"/>
        <v>64.016</v>
      </c>
      <c r="Q41" s="77">
        <f t="shared" si="5"/>
        <v>60.57000000000001</v>
      </c>
      <c r="R41" s="77">
        <f t="shared" si="5"/>
        <v>59.348</v>
      </c>
      <c r="S41" s="77">
        <f t="shared" si="5"/>
        <v>58.827000000000005</v>
      </c>
      <c r="T41" s="77">
        <f t="shared" si="5"/>
        <v>57.511</v>
      </c>
      <c r="U41" s="77">
        <f t="shared" si="5"/>
        <v>58.42100000000001</v>
      </c>
      <c r="V41" s="77">
        <f t="shared" si="5"/>
        <v>55.956</v>
      </c>
      <c r="W41" s="77">
        <f t="shared" si="5"/>
        <v>56.19800000000001</v>
      </c>
      <c r="X41" s="77">
        <f t="shared" si="5"/>
        <v>56.665</v>
      </c>
      <c r="Y41" s="77">
        <f t="shared" si="5"/>
        <v>54.997</v>
      </c>
      <c r="Z41" s="77">
        <f t="shared" si="5"/>
        <v>55.272000000000006</v>
      </c>
      <c r="AA41" s="77">
        <f t="shared" si="5"/>
        <v>57.45599999999999</v>
      </c>
      <c r="AB41" s="77">
        <f t="shared" si="5"/>
        <v>54.730000000000004</v>
      </c>
      <c r="AC41" s="77">
        <f t="shared" si="5"/>
        <v>53.744</v>
      </c>
      <c r="AD41" s="77">
        <f t="shared" si="5"/>
        <v>53.925</v>
      </c>
      <c r="AE41" s="77">
        <f t="shared" si="5"/>
        <v>53.107</v>
      </c>
      <c r="AF41" s="40">
        <f>AVERAGE(B41:AE41)</f>
        <v>58.501566666666655</v>
      </c>
    </row>
    <row r="42" spans="1:32" ht="22.5">
      <c r="A42" s="9"/>
      <c r="B42" s="22"/>
      <c r="C42" s="25"/>
      <c r="D42" s="25"/>
      <c r="E42" s="25"/>
      <c r="F42" s="25"/>
      <c r="G42" s="25"/>
      <c r="H42" s="18"/>
      <c r="I42" s="12"/>
      <c r="J42" s="12"/>
      <c r="K42" s="12"/>
      <c r="L42" s="12"/>
      <c r="M42" s="12"/>
      <c r="N42" s="12"/>
      <c r="O42" s="12"/>
      <c r="P42" s="12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44"/>
    </row>
    <row r="43" spans="1:32" ht="22.5">
      <c r="A43" s="8" t="s">
        <v>31</v>
      </c>
      <c r="B43" s="14"/>
      <c r="C43" s="14"/>
      <c r="D43" s="14"/>
      <c r="E43" s="14"/>
      <c r="F43" s="14"/>
      <c r="G43" s="14"/>
      <c r="H43" s="14"/>
      <c r="I43" s="17"/>
      <c r="J43" s="17"/>
      <c r="K43" s="17"/>
      <c r="L43" s="17"/>
      <c r="M43" s="17"/>
      <c r="N43" s="17"/>
      <c r="O43" s="17"/>
      <c r="P43" s="17"/>
      <c r="Q43" s="18"/>
      <c r="R43" s="18"/>
      <c r="S43" s="14"/>
      <c r="T43" s="14"/>
      <c r="U43" s="14"/>
      <c r="V43" s="14"/>
      <c r="W43" s="14"/>
      <c r="X43" s="14"/>
      <c r="Y43" s="14"/>
      <c r="Z43" s="17"/>
      <c r="AA43" s="17"/>
      <c r="AB43" s="17"/>
      <c r="AC43" s="17"/>
      <c r="AD43" s="17"/>
      <c r="AE43" s="17"/>
      <c r="AF43" s="47"/>
    </row>
    <row r="44" spans="2:32" ht="22.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44"/>
    </row>
  </sheetData>
  <sheetProtection/>
  <printOptions/>
  <pageMargins left="0.46" right="0.53" top="0.66" bottom="1" header="0.5" footer="0.5"/>
  <pageSetup horizontalDpi="600" verticalDpi="600" orientation="landscape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Kauffman</dc:creator>
  <cp:keywords/>
  <dc:description/>
  <cp:lastModifiedBy>jerry</cp:lastModifiedBy>
  <cp:lastPrinted>2012-11-13T16:20:42Z</cp:lastPrinted>
  <dcterms:created xsi:type="dcterms:W3CDTF">1999-06-29T22:26:58Z</dcterms:created>
  <dcterms:modified xsi:type="dcterms:W3CDTF">2017-01-27T21:11:39Z</dcterms:modified>
  <cp:category/>
  <cp:version/>
  <cp:contentType/>
  <cp:contentStatus/>
</cp:coreProperties>
</file>