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10" windowWidth="14835" windowHeight="9375" activeTab="0"/>
  </bookViews>
  <sheets>
    <sheet name="depart5yrs" sheetId="1" r:id="rId1"/>
    <sheet name="cumulative5yrs" sheetId="2" r:id="rId2"/>
  </sheets>
  <definedNames>
    <definedName name="__123Graph_ACHART4" localSheetId="0" hidden="1">'depart5yrs'!$B$2:$B$66</definedName>
    <definedName name="__123Graph_ACHART5" localSheetId="1" hidden="1">'cumulative5yrs'!$G$5:$G$70</definedName>
    <definedName name="_xlnm.Print_Area" localSheetId="1">'cumulative5yrs'!$I$169:$S$201</definedName>
    <definedName name="_xlnm.Print_Area" localSheetId="0">'depart5yrs'!$A$1:$T$234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<sst xmlns="http://schemas.openxmlformats.org/spreadsheetml/2006/main" count="490" uniqueCount="136">
  <si>
    <t>Precipitation at Wilmington Airport (in.)</t>
  </si>
  <si>
    <t>Cumulative</t>
  </si>
  <si>
    <t>Month</t>
  </si>
  <si>
    <t>Normal</t>
  </si>
  <si>
    <t>Observed</t>
  </si>
  <si>
    <t>Departure</t>
  </si>
  <si>
    <t>O93</t>
  </si>
  <si>
    <t>N</t>
  </si>
  <si>
    <t>D</t>
  </si>
  <si>
    <t>J94</t>
  </si>
  <si>
    <t>F</t>
  </si>
  <si>
    <t>M</t>
  </si>
  <si>
    <t>A</t>
  </si>
  <si>
    <t>J</t>
  </si>
  <si>
    <t>S</t>
  </si>
  <si>
    <t>O94</t>
  </si>
  <si>
    <t>J95</t>
  </si>
  <si>
    <t>O95</t>
  </si>
  <si>
    <t>J96</t>
  </si>
  <si>
    <t>O96</t>
  </si>
  <si>
    <t>J97</t>
  </si>
  <si>
    <t>U of D WRA</t>
  </si>
  <si>
    <t>O97</t>
  </si>
  <si>
    <t>J98</t>
  </si>
  <si>
    <t>O98</t>
  </si>
  <si>
    <t>J99</t>
  </si>
  <si>
    <t>UD WRA</t>
  </si>
  <si>
    <t>O99</t>
  </si>
  <si>
    <t>J00</t>
  </si>
  <si>
    <t>O</t>
  </si>
  <si>
    <t xml:space="preserve">D </t>
  </si>
  <si>
    <t>J01</t>
  </si>
  <si>
    <t>F01</t>
  </si>
  <si>
    <t>M01</t>
  </si>
  <si>
    <t>A01</t>
  </si>
  <si>
    <t>S01</t>
  </si>
  <si>
    <t>O01</t>
  </si>
  <si>
    <t>N01</t>
  </si>
  <si>
    <t>D01</t>
  </si>
  <si>
    <t>J02</t>
  </si>
  <si>
    <t>F02</t>
  </si>
  <si>
    <t>MO2</t>
  </si>
  <si>
    <t>M02</t>
  </si>
  <si>
    <t>A02</t>
  </si>
  <si>
    <t>S02</t>
  </si>
  <si>
    <t>O02</t>
  </si>
  <si>
    <t>N02</t>
  </si>
  <si>
    <t>D02</t>
  </si>
  <si>
    <t>J03</t>
  </si>
  <si>
    <t>F03</t>
  </si>
  <si>
    <t>M03</t>
  </si>
  <si>
    <t>A03</t>
  </si>
  <si>
    <t>S03</t>
  </si>
  <si>
    <t>O03</t>
  </si>
  <si>
    <t>N03</t>
  </si>
  <si>
    <t>D03</t>
  </si>
  <si>
    <t>J04</t>
  </si>
  <si>
    <t>F04</t>
  </si>
  <si>
    <t>M04</t>
  </si>
  <si>
    <t>A04</t>
  </si>
  <si>
    <t>S04</t>
  </si>
  <si>
    <t>O04</t>
  </si>
  <si>
    <t>N04</t>
  </si>
  <si>
    <t>D04</t>
  </si>
  <si>
    <t>J05</t>
  </si>
  <si>
    <t>F05</t>
  </si>
  <si>
    <t>M05</t>
  </si>
  <si>
    <t>A05</t>
  </si>
  <si>
    <t>S05</t>
  </si>
  <si>
    <t>O05</t>
  </si>
  <si>
    <t>N05</t>
  </si>
  <si>
    <t>D05</t>
  </si>
  <si>
    <t>A06</t>
  </si>
  <si>
    <t>A07</t>
  </si>
  <si>
    <t>S07</t>
  </si>
  <si>
    <t>O07</t>
  </si>
  <si>
    <t>N07</t>
  </si>
  <si>
    <t>D07</t>
  </si>
  <si>
    <t>D06</t>
  </si>
  <si>
    <t>J06</t>
  </si>
  <si>
    <t>F06</t>
  </si>
  <si>
    <t>M06</t>
  </si>
  <si>
    <t>S06</t>
  </si>
  <si>
    <t>O06</t>
  </si>
  <si>
    <t>N06</t>
  </si>
  <si>
    <t>J07</t>
  </si>
  <si>
    <t>F07</t>
  </si>
  <si>
    <t>M07</t>
  </si>
  <si>
    <t>J08</t>
  </si>
  <si>
    <t>F08</t>
  </si>
  <si>
    <t>M08</t>
  </si>
  <si>
    <t>A08</t>
  </si>
  <si>
    <t>S08</t>
  </si>
  <si>
    <t>O08</t>
  </si>
  <si>
    <t>N08</t>
  </si>
  <si>
    <t>D08</t>
  </si>
  <si>
    <t>J09</t>
  </si>
  <si>
    <t>F09</t>
  </si>
  <si>
    <t>M09</t>
  </si>
  <si>
    <t>A09</t>
  </si>
  <si>
    <t>S09</t>
  </si>
  <si>
    <t>O09</t>
  </si>
  <si>
    <t>N09</t>
  </si>
  <si>
    <t>D09</t>
  </si>
  <si>
    <t>J10</t>
  </si>
  <si>
    <t>F10</t>
  </si>
  <si>
    <t>M10</t>
  </si>
  <si>
    <t>A10</t>
  </si>
  <si>
    <t>S10</t>
  </si>
  <si>
    <t>O10</t>
  </si>
  <si>
    <t>N10</t>
  </si>
  <si>
    <t>D10</t>
  </si>
  <si>
    <t>J11</t>
  </si>
  <si>
    <t>F11</t>
  </si>
  <si>
    <t>M11</t>
  </si>
  <si>
    <t>A11</t>
  </si>
  <si>
    <t>S11</t>
  </si>
  <si>
    <t>O11</t>
  </si>
  <si>
    <t>N11</t>
  </si>
  <si>
    <t>D11</t>
  </si>
  <si>
    <t>J12</t>
  </si>
  <si>
    <t>F12</t>
  </si>
  <si>
    <t>M12</t>
  </si>
  <si>
    <t>A12</t>
  </si>
  <si>
    <t>S12</t>
  </si>
  <si>
    <t>O12</t>
  </si>
  <si>
    <t>N12</t>
  </si>
  <si>
    <t>D12</t>
  </si>
  <si>
    <t>J13</t>
  </si>
  <si>
    <t>F13</t>
  </si>
  <si>
    <t>M13</t>
  </si>
  <si>
    <t>A13</t>
  </si>
  <si>
    <t>S13</t>
  </si>
  <si>
    <t>O13</t>
  </si>
  <si>
    <t>N13</t>
  </si>
  <si>
    <t>D13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</si>
</sst>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m"/>
    <numFmt numFmtId="166" formatCode="mmmmm\-yy"/>
    <numFmt numFmtId="167" formatCode="[$-409]dddd\,\ mmmm\ dd\,\ yyyy"/>
    <numFmt numFmtId="168" formatCode="[$-409]mmmmm\-yy;@"/>
  </numFmts>
  <fonts count="47">
    <font>
      <sz val="12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164" fontId="3" fillId="0" borderId="19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3" fillId="0" borderId="15" xfId="0" applyNumberFormat="1" applyFont="1" applyBorder="1" applyAlignment="1" applyProtection="1">
      <alignment horizontal="center"/>
      <protection/>
    </xf>
    <xf numFmtId="2" fontId="3" fillId="0" borderId="16" xfId="0" applyNumberFormat="1" applyFont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YEARS 1994-2012
Precipitation at Wilmington Airport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75"/>
          <c:y val="0.0985"/>
          <c:w val="0.948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depart5yrs!$A$2:$A$234</c:f>
              <c:strCache>
                <c:ptCount val="1"/>
                <c:pt idx="0">
                  <c:v>O93 N D J94 F M A M J J A S O94 N D J95 F M A M J J A S O95 N D J96 F M A M J J A S O96 N D J97 F M A M J J A S O97 N D J98 F M A M J J A S O98 N D J99 F M A M J J A S O99 N D J00 F M A M J J A S O N D J01 F01 M01 A01 M01 J01 J01 A01 S01 O01 N01 D01 J02 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depart5yrs!$A$2:$A$228</c:f>
              <c:strCache/>
            </c:strRef>
          </c:cat>
          <c:val>
            <c:numRef>
              <c:f>depart5yrs!$B$2:$B$234</c:f>
              <c:numCache/>
            </c:numRef>
          </c:val>
        </c:ser>
        <c:axId val="24534576"/>
        <c:axId val="19484593"/>
      </c:barChart>
      <c:catAx>
        <c:axId val="245345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4593"/>
        <c:crosses val="autoZero"/>
        <c:auto val="0"/>
        <c:lblOffset val="100"/>
        <c:tickLblSkip val="12"/>
        <c:tickMarkSkip val="12"/>
        <c:noMultiLvlLbl val="0"/>
      </c:catAx>
      <c:valAx>
        <c:axId val="1948459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Departure from Normal (in)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457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YEARS 1994-2013
Precipitation at Wilmington Airport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"/>
          <c:y val="0.0975"/>
          <c:w val="0.95175"/>
          <c:h val="0.88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JAN00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cumulative5yrs!$A$5:$A$235</c:f>
              <c:strCache/>
            </c:strRef>
          </c:cat>
          <c:val>
            <c:numRef>
              <c:f>cumulative5yrs!$G$5:$G$237</c:f>
              <c:numCache/>
            </c:numRef>
          </c:val>
          <c:smooth val="0"/>
        </c:ser>
        <c:marker val="1"/>
        <c:axId val="41143610"/>
        <c:axId val="34748171"/>
      </c:lineChart>
      <c:catAx>
        <c:axId val="411436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mm\-yy;@" sourceLinked="0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8171"/>
        <c:crosses val="autoZero"/>
        <c:auto val="0"/>
        <c:lblOffset val="100"/>
        <c:tickLblSkip val="12"/>
        <c:tickMarkSkip val="12"/>
        <c:noMultiLvlLbl val="0"/>
      </c:catAx>
      <c:valAx>
        <c:axId val="3474817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Precipitation Departrure (in)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36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178</xdr:row>
      <xdr:rowOff>104775</xdr:rowOff>
    </xdr:from>
    <xdr:to>
      <xdr:col>18</xdr:col>
      <xdr:colOff>95250</xdr:colOff>
      <xdr:row>221</xdr:row>
      <xdr:rowOff>9525</xdr:rowOff>
    </xdr:to>
    <xdr:graphicFrame>
      <xdr:nvGraphicFramePr>
        <xdr:cNvPr id="1" name="Chart 3"/>
        <xdr:cNvGraphicFramePr/>
      </xdr:nvGraphicFramePr>
      <xdr:xfrm>
        <a:off x="2971800" y="35699700"/>
        <a:ext cx="14811375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168</xdr:row>
      <xdr:rowOff>104775</xdr:rowOff>
    </xdr:from>
    <xdr:to>
      <xdr:col>20</xdr:col>
      <xdr:colOff>828675</xdr:colOff>
      <xdr:row>208</xdr:row>
      <xdr:rowOff>180975</xdr:rowOff>
    </xdr:to>
    <xdr:graphicFrame>
      <xdr:nvGraphicFramePr>
        <xdr:cNvPr id="1" name="Chart 5"/>
        <xdr:cNvGraphicFramePr/>
      </xdr:nvGraphicFramePr>
      <xdr:xfrm>
        <a:off x="7877175" y="33728025"/>
        <a:ext cx="125730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34"/>
  <sheetViews>
    <sheetView tabSelected="1" defaultGridColor="0" view="pageBreakPreview" zoomScale="60" zoomScaleNormal="87" zoomScalePageLayoutView="0" colorId="22" workbookViewId="0" topLeftCell="A189">
      <selection activeCell="S226" sqref="S226"/>
    </sheetView>
  </sheetViews>
  <sheetFormatPr defaultColWidth="11.4453125" defaultRowHeight="15"/>
  <cols>
    <col min="1" max="16" width="11.4453125" style="0" customWidth="1"/>
    <col min="17" max="17" width="11.77734375" style="0" customWidth="1"/>
  </cols>
  <sheetData>
    <row r="2" spans="1:2" ht="15.75">
      <c r="A2" s="23" t="s">
        <v>6</v>
      </c>
      <c r="B2" s="32">
        <v>-0.12</v>
      </c>
    </row>
    <row r="3" spans="1:2" ht="15.75">
      <c r="A3" s="23" t="s">
        <v>7</v>
      </c>
      <c r="B3" s="32">
        <v>-0.48</v>
      </c>
    </row>
    <row r="4" spans="1:2" ht="15.75">
      <c r="A4" s="23" t="s">
        <v>8</v>
      </c>
      <c r="B4" s="32">
        <v>-0.03</v>
      </c>
    </row>
    <row r="5" spans="1:2" ht="15.75">
      <c r="A5" s="23" t="s">
        <v>9</v>
      </c>
      <c r="B5" s="32">
        <v>-2.61</v>
      </c>
    </row>
    <row r="6" spans="1:2" ht="15.75">
      <c r="A6" s="23" t="s">
        <v>10</v>
      </c>
      <c r="B6" s="32">
        <v>0.56</v>
      </c>
    </row>
    <row r="7" spans="1:2" ht="15.75">
      <c r="A7" s="23" t="s">
        <v>11</v>
      </c>
      <c r="B7" s="32">
        <v>3.49</v>
      </c>
    </row>
    <row r="8" spans="1:2" ht="15.75">
      <c r="A8" s="23" t="s">
        <v>12</v>
      </c>
      <c r="B8" s="32">
        <v>-0.54</v>
      </c>
    </row>
    <row r="9" spans="1:2" ht="15.75">
      <c r="A9" s="23" t="s">
        <v>11</v>
      </c>
      <c r="B9" s="32">
        <v>0.46</v>
      </c>
    </row>
    <row r="10" spans="1:2" ht="15.75">
      <c r="A10" s="23" t="s">
        <v>13</v>
      </c>
      <c r="B10" s="32">
        <v>-1.4</v>
      </c>
    </row>
    <row r="11" spans="1:2" ht="15.75">
      <c r="A11" s="23" t="s">
        <v>13</v>
      </c>
      <c r="B11" s="32">
        <v>3.11</v>
      </c>
    </row>
    <row r="12" spans="1:2" ht="15.75">
      <c r="A12" s="23" t="s">
        <v>12</v>
      </c>
      <c r="B12" s="32">
        <v>1.65</v>
      </c>
    </row>
    <row r="13" spans="1:2" ht="15.75">
      <c r="A13" s="23" t="s">
        <v>14</v>
      </c>
      <c r="B13" s="32">
        <v>-1.49</v>
      </c>
    </row>
    <row r="14" spans="1:2" ht="15.75">
      <c r="A14" s="23" t="s">
        <v>15</v>
      </c>
      <c r="B14" s="32">
        <v>-2.04</v>
      </c>
    </row>
    <row r="15" spans="1:2" ht="15.75">
      <c r="A15" s="23" t="s">
        <v>7</v>
      </c>
      <c r="B15" s="32">
        <v>-0.37</v>
      </c>
    </row>
    <row r="16" spans="1:2" ht="15.75">
      <c r="A16" s="23" t="s">
        <v>8</v>
      </c>
      <c r="B16" s="32">
        <v>-1.3</v>
      </c>
    </row>
    <row r="17" spans="1:2" ht="15.75">
      <c r="A17" s="23" t="s">
        <v>16</v>
      </c>
      <c r="B17" s="32">
        <v>-0.03</v>
      </c>
    </row>
    <row r="18" spans="1:2" ht="15.75">
      <c r="A18" s="23" t="s">
        <v>10</v>
      </c>
      <c r="B18" s="32">
        <v>-0.71</v>
      </c>
    </row>
    <row r="19" spans="1:2" ht="15.75">
      <c r="A19" s="23" t="s">
        <v>11</v>
      </c>
      <c r="B19" s="32">
        <v>-1.4</v>
      </c>
    </row>
    <row r="20" spans="1:2" ht="15.75">
      <c r="A20" s="23" t="s">
        <v>12</v>
      </c>
      <c r="B20" s="32">
        <v>-1.29</v>
      </c>
    </row>
    <row r="21" spans="1:2" ht="15.75">
      <c r="A21" s="23" t="s">
        <v>11</v>
      </c>
      <c r="B21" s="32">
        <v>0.26</v>
      </c>
    </row>
    <row r="22" spans="1:2" ht="15.75">
      <c r="A22" s="23" t="s">
        <v>13</v>
      </c>
      <c r="B22" s="32">
        <v>-2.13</v>
      </c>
    </row>
    <row r="23" spans="1:2" ht="15.75">
      <c r="A23" s="23" t="s">
        <v>13</v>
      </c>
      <c r="B23" s="32">
        <v>-1.01</v>
      </c>
    </row>
    <row r="24" spans="1:2" ht="15.75">
      <c r="A24" s="23" t="s">
        <v>12</v>
      </c>
      <c r="B24" s="32">
        <v>-1.31</v>
      </c>
    </row>
    <row r="25" spans="1:2" ht="15.75">
      <c r="A25" s="23" t="s">
        <v>14</v>
      </c>
      <c r="B25" s="32">
        <v>1.58</v>
      </c>
    </row>
    <row r="26" spans="1:2" ht="15.75">
      <c r="A26" s="23" t="s">
        <v>17</v>
      </c>
      <c r="B26" s="32">
        <f>8.01-2.89</f>
        <v>5.119999999999999</v>
      </c>
    </row>
    <row r="27" spans="1:2" ht="15.75">
      <c r="A27" s="23" t="s">
        <v>7</v>
      </c>
      <c r="B27" s="32">
        <f>4.31-3.33</f>
        <v>0.9800000000000004</v>
      </c>
    </row>
    <row r="28" spans="1:2" ht="15.75">
      <c r="A28" s="23" t="s">
        <v>8</v>
      </c>
      <c r="B28" s="32">
        <f>2.17-3.54</f>
        <v>-1.37</v>
      </c>
    </row>
    <row r="29" spans="1:2" ht="15.75">
      <c r="A29" s="23" t="s">
        <v>18</v>
      </c>
      <c r="B29" s="32">
        <f>4.58-3.11</f>
        <v>1.4700000000000002</v>
      </c>
    </row>
    <row r="30" spans="1:2" ht="15.75">
      <c r="A30" s="23" t="s">
        <v>10</v>
      </c>
      <c r="B30" s="32">
        <f>1.68-2.99</f>
        <v>-1.3100000000000003</v>
      </c>
    </row>
    <row r="31" spans="1:2" ht="15.75">
      <c r="A31" s="23" t="s">
        <v>11</v>
      </c>
      <c r="B31" s="32">
        <f>3.63-3.87</f>
        <v>-0.2400000000000002</v>
      </c>
    </row>
    <row r="32" spans="1:2" ht="15.75">
      <c r="A32" s="23" t="s">
        <v>12</v>
      </c>
      <c r="B32" s="32">
        <f>4.98-3.39</f>
        <v>1.5900000000000003</v>
      </c>
    </row>
    <row r="33" spans="1:2" ht="15.75">
      <c r="A33" s="23" t="s">
        <v>11</v>
      </c>
      <c r="B33" s="32">
        <f>3.28-3.23</f>
        <v>0.050000000000000266</v>
      </c>
    </row>
    <row r="34" spans="1:2" ht="15.75">
      <c r="A34" s="23" t="s">
        <v>13</v>
      </c>
      <c r="B34" s="32">
        <f>4.99-3.51</f>
        <v>1.48</v>
      </c>
    </row>
    <row r="35" spans="1:2" ht="15.75">
      <c r="A35" s="23" t="s">
        <v>13</v>
      </c>
      <c r="B35" s="32">
        <f>6.25-3.9</f>
        <v>2.35</v>
      </c>
    </row>
    <row r="36" spans="1:2" ht="15.75">
      <c r="A36" s="23" t="s">
        <v>12</v>
      </c>
      <c r="B36" s="32">
        <f>3.05-4.03</f>
        <v>-0.98</v>
      </c>
    </row>
    <row r="37" spans="1:2" ht="15.75">
      <c r="A37" s="23" t="s">
        <v>14</v>
      </c>
      <c r="B37" s="32">
        <f>2.32-2.03</f>
        <v>0.2899999999999996</v>
      </c>
    </row>
    <row r="38" spans="1:2" ht="15.75">
      <c r="A38" s="23" t="s">
        <v>19</v>
      </c>
      <c r="B38" s="32">
        <v>1.73</v>
      </c>
    </row>
    <row r="39" spans="1:2" ht="15.75">
      <c r="A39" s="23" t="s">
        <v>7</v>
      </c>
      <c r="B39" s="32">
        <v>-0.15</v>
      </c>
    </row>
    <row r="40" spans="1:2" ht="15.75">
      <c r="A40" s="23" t="s">
        <v>8</v>
      </c>
      <c r="B40" s="32">
        <v>3.74</v>
      </c>
    </row>
    <row r="41" spans="1:2" ht="15.75">
      <c r="A41" s="23" t="s">
        <v>20</v>
      </c>
      <c r="B41" s="32">
        <v>-1.28</v>
      </c>
    </row>
    <row r="42" spans="1:2" ht="15.75">
      <c r="A42" s="23" t="s">
        <v>10</v>
      </c>
      <c r="B42" s="32">
        <v>-1.16</v>
      </c>
    </row>
    <row r="43" spans="1:2" ht="15.75">
      <c r="A43" s="23" t="s">
        <v>11</v>
      </c>
      <c r="B43" s="32">
        <v>-0.38</v>
      </c>
    </row>
    <row r="44" spans="1:2" ht="15.75">
      <c r="A44" s="23" t="s">
        <v>12</v>
      </c>
      <c r="B44" s="32">
        <v>-1.9</v>
      </c>
    </row>
    <row r="45" spans="1:2" ht="15.75">
      <c r="A45" s="23" t="s">
        <v>11</v>
      </c>
      <c r="B45" s="32">
        <v>-2.41</v>
      </c>
    </row>
    <row r="46" spans="1:2" ht="15.75">
      <c r="A46" s="23" t="s">
        <v>13</v>
      </c>
      <c r="B46" s="32">
        <v>-1.76</v>
      </c>
    </row>
    <row r="47" spans="1:2" ht="15.75">
      <c r="A47" s="23" t="s">
        <v>13</v>
      </c>
      <c r="B47" s="32">
        <v>-0.82</v>
      </c>
    </row>
    <row r="48" spans="1:2" ht="15.75">
      <c r="A48" s="23" t="s">
        <v>12</v>
      </c>
      <c r="B48" s="32">
        <v>-0.36</v>
      </c>
    </row>
    <row r="49" spans="1:16" ht="15.75">
      <c r="A49" s="23" t="s">
        <v>14</v>
      </c>
      <c r="B49" s="32">
        <v>-1.64</v>
      </c>
      <c r="C49" s="3" t="s">
        <v>21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</row>
    <row r="50" spans="1:2" ht="15.75">
      <c r="A50" s="23" t="s">
        <v>22</v>
      </c>
      <c r="B50" s="32">
        <v>-0.54</v>
      </c>
    </row>
    <row r="51" spans="1:2" ht="15.75">
      <c r="A51" s="23" t="s">
        <v>7</v>
      </c>
      <c r="B51" s="32">
        <v>-0.4</v>
      </c>
    </row>
    <row r="52" spans="1:2" ht="15.75">
      <c r="A52" s="23" t="s">
        <v>8</v>
      </c>
      <c r="B52" s="32">
        <v>-0.97</v>
      </c>
    </row>
    <row r="53" spans="1:2" ht="15.75">
      <c r="A53" s="23" t="s">
        <v>23</v>
      </c>
      <c r="B53" s="32">
        <v>1.4</v>
      </c>
    </row>
    <row r="54" spans="1:2" ht="15.75">
      <c r="A54" s="23" t="s">
        <v>10</v>
      </c>
      <c r="B54" s="32">
        <v>-0.12</v>
      </c>
    </row>
    <row r="55" spans="1:2" ht="15.75">
      <c r="A55" s="23" t="s">
        <v>11</v>
      </c>
      <c r="B55" s="32">
        <v>1.36</v>
      </c>
    </row>
    <row r="56" spans="1:2" ht="15.75">
      <c r="A56" s="23" t="s">
        <v>12</v>
      </c>
      <c r="B56" s="32">
        <v>-0.45</v>
      </c>
    </row>
    <row r="57" spans="1:2" ht="15.75">
      <c r="A57" s="23" t="s">
        <v>11</v>
      </c>
      <c r="B57" s="32">
        <v>0.9</v>
      </c>
    </row>
    <row r="58" spans="1:2" ht="15.75">
      <c r="A58" s="23" t="s">
        <v>13</v>
      </c>
      <c r="B58" s="32">
        <v>1.15</v>
      </c>
    </row>
    <row r="59" spans="1:2" ht="15.75">
      <c r="A59" s="23" t="s">
        <v>13</v>
      </c>
      <c r="B59" s="32">
        <v>-1.72</v>
      </c>
    </row>
    <row r="60" spans="1:2" ht="15.75">
      <c r="A60" s="23" t="s">
        <v>12</v>
      </c>
      <c r="B60" s="32">
        <v>-0.89</v>
      </c>
    </row>
    <row r="61" spans="1:2" ht="15.75">
      <c r="A61" s="23" t="s">
        <v>14</v>
      </c>
      <c r="B61" s="32">
        <v>-1.99</v>
      </c>
    </row>
    <row r="62" spans="1:2" ht="15.75">
      <c r="A62" s="23" t="s">
        <v>24</v>
      </c>
      <c r="B62" s="33">
        <v>-0.08</v>
      </c>
    </row>
    <row r="63" spans="1:2" ht="15.75">
      <c r="A63" s="23" t="s">
        <v>7</v>
      </c>
      <c r="B63" s="33">
        <v>-2.06</v>
      </c>
    </row>
    <row r="64" spans="1:2" ht="15.75">
      <c r="A64" s="23" t="s">
        <v>8</v>
      </c>
      <c r="B64" s="33">
        <v>-2.66</v>
      </c>
    </row>
    <row r="65" spans="1:2" ht="15.75">
      <c r="A65" s="23" t="s">
        <v>25</v>
      </c>
      <c r="B65" s="33">
        <v>2.39</v>
      </c>
    </row>
    <row r="66" spans="1:2" ht="15.75">
      <c r="A66" s="23" t="s">
        <v>10</v>
      </c>
      <c r="B66" s="33">
        <v>0.1</v>
      </c>
    </row>
    <row r="67" spans="1:2" ht="15.75">
      <c r="A67" s="23" t="s">
        <v>11</v>
      </c>
      <c r="B67" s="33">
        <v>1.13</v>
      </c>
    </row>
    <row r="68" spans="1:2" ht="15.75">
      <c r="A68" s="23" t="s">
        <v>12</v>
      </c>
      <c r="B68" s="33">
        <v>-0.02</v>
      </c>
    </row>
    <row r="69" spans="1:2" ht="15.75">
      <c r="A69" s="23" t="s">
        <v>11</v>
      </c>
      <c r="B69" s="33">
        <v>-0.13</v>
      </c>
    </row>
    <row r="70" spans="1:2" ht="15.75">
      <c r="A70" s="23" t="s">
        <v>13</v>
      </c>
      <c r="B70" s="33">
        <v>-1.84</v>
      </c>
    </row>
    <row r="71" spans="1:2" ht="15.75">
      <c r="A71" s="23" t="s">
        <v>13</v>
      </c>
      <c r="B71" s="33">
        <v>-3.14</v>
      </c>
    </row>
    <row r="72" spans="1:2" ht="15.75">
      <c r="A72" s="23" t="s">
        <v>12</v>
      </c>
      <c r="B72" s="33">
        <v>0.85</v>
      </c>
    </row>
    <row r="73" spans="1:2" ht="15.75">
      <c r="A73" s="23" t="s">
        <v>14</v>
      </c>
      <c r="B73" s="33">
        <v>9.25</v>
      </c>
    </row>
    <row r="74" spans="1:2" ht="15.75">
      <c r="A74" s="17" t="s">
        <v>27</v>
      </c>
      <c r="B74" s="33">
        <v>0.55</v>
      </c>
    </row>
    <row r="75" spans="1:2" ht="15.75">
      <c r="A75" s="17" t="s">
        <v>7</v>
      </c>
      <c r="B75" s="33">
        <v>-1.16</v>
      </c>
    </row>
    <row r="76" spans="1:2" ht="15.75">
      <c r="A76" s="17" t="s">
        <v>8</v>
      </c>
      <c r="B76" s="33">
        <v>-1.63</v>
      </c>
    </row>
    <row r="77" spans="1:2" ht="15.75">
      <c r="A77" s="17" t="s">
        <v>28</v>
      </c>
      <c r="B77" s="33">
        <v>-1.04</v>
      </c>
    </row>
    <row r="78" spans="1:2" ht="15.75">
      <c r="A78" s="23" t="s">
        <v>10</v>
      </c>
      <c r="B78" s="33">
        <f>(cumulative5yrs!D81)</f>
        <v>-0.9600000000000002</v>
      </c>
    </row>
    <row r="79" spans="1:2" ht="15.75">
      <c r="A79" s="23" t="s">
        <v>11</v>
      </c>
      <c r="B79" s="33">
        <f>(cumulative5yrs!D82)</f>
        <v>5.710000000000001</v>
      </c>
    </row>
    <row r="80" spans="1:2" ht="15.75">
      <c r="A80" s="23" t="s">
        <v>12</v>
      </c>
      <c r="B80" s="33">
        <f>(cumulative5yrs!D83)</f>
        <v>0.040000000000000036</v>
      </c>
    </row>
    <row r="81" spans="1:2" ht="15.75">
      <c r="A81" s="23" t="s">
        <v>11</v>
      </c>
      <c r="B81" s="33">
        <f>(cumulative5yrs!D84)</f>
        <v>-0.11999999999999966</v>
      </c>
    </row>
    <row r="82" spans="1:2" ht="15.75">
      <c r="A82" s="23" t="s">
        <v>13</v>
      </c>
      <c r="B82" s="33">
        <f>(cumulative5yrs!D85)</f>
        <v>1.29</v>
      </c>
    </row>
    <row r="83" spans="1:2" ht="15.75">
      <c r="A83" s="23" t="s">
        <v>13</v>
      </c>
      <c r="B83" s="33">
        <f>(cumulative5yrs!D86)</f>
        <v>0.39999999999999947</v>
      </c>
    </row>
    <row r="84" spans="1:2" ht="15.75">
      <c r="A84" s="23" t="s">
        <v>12</v>
      </c>
      <c r="B84" s="33">
        <f>(cumulative5yrs!D87)</f>
        <v>-0.19999999999999973</v>
      </c>
    </row>
    <row r="85" spans="1:2" ht="15.75">
      <c r="A85" s="23" t="s">
        <v>14</v>
      </c>
      <c r="B85" s="33">
        <f>(cumulative5yrs!D88)</f>
        <v>3.9</v>
      </c>
    </row>
    <row r="86" spans="1:2" ht="15.75">
      <c r="A86" s="17" t="s">
        <v>29</v>
      </c>
      <c r="B86" s="33">
        <v>-2.76</v>
      </c>
    </row>
    <row r="87" spans="1:2" ht="15.75">
      <c r="A87" s="17" t="s">
        <v>7</v>
      </c>
      <c r="B87" s="33">
        <v>-0.77</v>
      </c>
    </row>
    <row r="88" spans="1:2" ht="15.75">
      <c r="A88" s="17" t="s">
        <v>8</v>
      </c>
      <c r="B88" s="33">
        <v>-0.73</v>
      </c>
    </row>
    <row r="89" spans="1:2" ht="15.75">
      <c r="A89" s="17" t="s">
        <v>31</v>
      </c>
      <c r="B89" s="33">
        <v>-0.75</v>
      </c>
    </row>
    <row r="90" spans="1:2" ht="15.75">
      <c r="A90" s="17" t="s">
        <v>32</v>
      </c>
      <c r="B90" s="33">
        <v>0.04</v>
      </c>
    </row>
    <row r="91" spans="1:2" ht="15.75">
      <c r="A91" s="17" t="s">
        <v>33</v>
      </c>
      <c r="B91" s="33">
        <v>1.62</v>
      </c>
    </row>
    <row r="92" spans="1:2" ht="15.75">
      <c r="A92" s="17" t="s">
        <v>34</v>
      </c>
      <c r="B92" s="33">
        <v>-1.95</v>
      </c>
    </row>
    <row r="93" spans="1:2" ht="15.75">
      <c r="A93" s="17" t="s">
        <v>33</v>
      </c>
      <c r="B93" s="33">
        <v>1.2</v>
      </c>
    </row>
    <row r="94" spans="1:2" ht="15.75">
      <c r="A94" s="17" t="s">
        <v>31</v>
      </c>
      <c r="B94" s="33">
        <v>0.78</v>
      </c>
    </row>
    <row r="95" spans="1:2" ht="15.75">
      <c r="A95" s="17" t="s">
        <v>31</v>
      </c>
      <c r="B95" s="32">
        <v>-1.91</v>
      </c>
    </row>
    <row r="96" spans="1:2" ht="15.75">
      <c r="A96" s="17" t="s">
        <v>34</v>
      </c>
      <c r="B96" s="32">
        <v>-1.67</v>
      </c>
    </row>
    <row r="97" spans="1:2" ht="15.75">
      <c r="A97" s="17" t="s">
        <v>35</v>
      </c>
      <c r="B97" s="32">
        <v>-1.44</v>
      </c>
    </row>
    <row r="98" spans="1:2" ht="15.75">
      <c r="A98" s="17" t="s">
        <v>36</v>
      </c>
      <c r="B98" s="32">
        <v>-2.34</v>
      </c>
    </row>
    <row r="99" spans="1:2" ht="15.75">
      <c r="A99" s="17" t="s">
        <v>37</v>
      </c>
      <c r="B99" s="33">
        <v>-2.21</v>
      </c>
    </row>
    <row r="100" spans="1:2" ht="15.75">
      <c r="A100" s="17" t="s">
        <v>38</v>
      </c>
      <c r="B100" s="33">
        <v>-1.45</v>
      </c>
    </row>
    <row r="101" spans="1:2" ht="15.75">
      <c r="A101" s="17" t="s">
        <v>39</v>
      </c>
      <c r="B101" s="33">
        <v>-0.71</v>
      </c>
    </row>
    <row r="102" spans="1:2" ht="15.75">
      <c r="A102" s="17" t="s">
        <v>40</v>
      </c>
      <c r="B102" s="33">
        <v>-2.48</v>
      </c>
    </row>
    <row r="103" spans="1:2" ht="15.75">
      <c r="A103" s="17" t="s">
        <v>42</v>
      </c>
      <c r="B103" s="33">
        <v>-0.26</v>
      </c>
    </row>
    <row r="104" spans="1:2" ht="15.75">
      <c r="A104" s="17" t="s">
        <v>43</v>
      </c>
      <c r="B104" s="33">
        <v>-1.13</v>
      </c>
    </row>
    <row r="105" spans="1:2" ht="15.75">
      <c r="A105" s="17" t="s">
        <v>42</v>
      </c>
      <c r="B105" s="33">
        <v>-0.74</v>
      </c>
    </row>
    <row r="106" spans="1:2" ht="15.75">
      <c r="A106" s="17" t="s">
        <v>39</v>
      </c>
      <c r="B106" s="33">
        <v>1.21</v>
      </c>
    </row>
    <row r="107" spans="1:2" ht="15.75">
      <c r="A107" s="17" t="s">
        <v>39</v>
      </c>
      <c r="B107" s="33">
        <v>-2.92</v>
      </c>
    </row>
    <row r="108" spans="1:2" ht="15.75">
      <c r="A108" s="17" t="s">
        <v>43</v>
      </c>
      <c r="B108" s="33">
        <v>-1.59</v>
      </c>
    </row>
    <row r="109" spans="1:2" ht="15.75">
      <c r="A109" s="17" t="s">
        <v>44</v>
      </c>
      <c r="B109" s="33">
        <v>-0.65</v>
      </c>
    </row>
    <row r="110" spans="1:2" ht="15.75">
      <c r="A110" s="17" t="s">
        <v>45</v>
      </c>
      <c r="B110" s="33">
        <v>4.06</v>
      </c>
    </row>
    <row r="111" spans="1:2" ht="15.75">
      <c r="A111" s="17" t="s">
        <v>46</v>
      </c>
      <c r="B111" s="33">
        <v>2.14</v>
      </c>
    </row>
    <row r="112" spans="1:2" ht="15.75">
      <c r="A112" s="17" t="s">
        <v>47</v>
      </c>
      <c r="B112" s="32">
        <v>3.6</v>
      </c>
    </row>
    <row r="113" spans="1:2" ht="15.75">
      <c r="A113" s="20" t="s">
        <v>48</v>
      </c>
      <c r="B113" s="33">
        <v>-1.64</v>
      </c>
    </row>
    <row r="114" spans="1:2" ht="15.75">
      <c r="A114" s="20" t="s">
        <v>49</v>
      </c>
      <c r="B114" s="33">
        <v>2.44</v>
      </c>
    </row>
    <row r="115" spans="1:2" ht="15.75">
      <c r="A115" s="20" t="s">
        <v>50</v>
      </c>
      <c r="B115" s="33">
        <v>0.78</v>
      </c>
    </row>
    <row r="116" spans="1:2" ht="15.75">
      <c r="A116" s="20" t="s">
        <v>51</v>
      </c>
      <c r="B116" s="33">
        <v>-0.77</v>
      </c>
    </row>
    <row r="117" spans="1:2" ht="15.75">
      <c r="A117" s="20" t="s">
        <v>50</v>
      </c>
      <c r="B117" s="34">
        <v>-0.22</v>
      </c>
    </row>
    <row r="118" spans="1:2" ht="15.75">
      <c r="A118" s="20" t="s">
        <v>48</v>
      </c>
      <c r="B118" s="34">
        <v>6.29</v>
      </c>
    </row>
    <row r="119" spans="1:2" ht="15.75">
      <c r="A119" s="20" t="s">
        <v>48</v>
      </c>
      <c r="B119" s="34">
        <v>-1.43</v>
      </c>
    </row>
    <row r="120" spans="1:2" ht="15.75">
      <c r="A120" s="20" t="s">
        <v>51</v>
      </c>
      <c r="B120" s="34">
        <v>0.65</v>
      </c>
    </row>
    <row r="121" spans="1:2" ht="15.75">
      <c r="A121" s="20" t="s">
        <v>52</v>
      </c>
      <c r="B121" s="34">
        <v>3.51</v>
      </c>
    </row>
    <row r="122" spans="1:2" ht="15.75">
      <c r="A122" s="20" t="s">
        <v>53</v>
      </c>
      <c r="B122" s="34">
        <v>1.31</v>
      </c>
    </row>
    <row r="123" spans="1:2" ht="15.75">
      <c r="A123" s="20" t="s">
        <v>54</v>
      </c>
      <c r="B123" s="34">
        <v>0.29</v>
      </c>
    </row>
    <row r="124" spans="1:2" ht="15.75">
      <c r="A124" s="20" t="s">
        <v>55</v>
      </c>
      <c r="B124" s="34">
        <v>1.53</v>
      </c>
    </row>
    <row r="125" spans="1:2" ht="15.75">
      <c r="A125" s="20" t="s">
        <v>56</v>
      </c>
      <c r="B125" s="34">
        <v>-1.88</v>
      </c>
    </row>
    <row r="126" spans="1:2" ht="15.75">
      <c r="A126" s="20" t="s">
        <v>57</v>
      </c>
      <c r="B126" s="34">
        <v>-0.48</v>
      </c>
    </row>
    <row r="127" spans="1:2" ht="15.75">
      <c r="A127" s="20" t="s">
        <v>58</v>
      </c>
      <c r="B127" s="34">
        <v>-1</v>
      </c>
    </row>
    <row r="128" spans="1:2" ht="15.75">
      <c r="A128" s="20" t="s">
        <v>59</v>
      </c>
      <c r="B128" s="34">
        <v>2.22</v>
      </c>
    </row>
    <row r="129" spans="1:2" ht="15.75">
      <c r="A129" s="20" t="s">
        <v>58</v>
      </c>
      <c r="B129" s="34">
        <v>0.27</v>
      </c>
    </row>
    <row r="130" spans="1:2" ht="15.75">
      <c r="A130" s="20" t="s">
        <v>56</v>
      </c>
      <c r="B130" s="33">
        <v>3.48</v>
      </c>
    </row>
    <row r="131" spans="1:2" ht="15.75">
      <c r="A131" s="20" t="s">
        <v>56</v>
      </c>
      <c r="B131" s="34">
        <v>3.96</v>
      </c>
    </row>
    <row r="132" spans="1:2" ht="15.75">
      <c r="A132" s="20" t="s">
        <v>59</v>
      </c>
      <c r="B132" s="34">
        <v>1.82</v>
      </c>
    </row>
    <row r="133" spans="1:2" ht="15.75">
      <c r="A133" s="20" t="s">
        <v>60</v>
      </c>
      <c r="B133" s="34">
        <v>5.28</v>
      </c>
    </row>
    <row r="134" spans="1:2" ht="15.75">
      <c r="A134" s="20" t="s">
        <v>61</v>
      </c>
      <c r="B134" s="34">
        <v>-0.65</v>
      </c>
    </row>
    <row r="135" spans="1:2" ht="15.75">
      <c r="A135" s="20" t="s">
        <v>62</v>
      </c>
      <c r="B135" s="34">
        <v>1.54</v>
      </c>
    </row>
    <row r="136" spans="1:2" ht="15.75">
      <c r="A136" s="20" t="s">
        <v>63</v>
      </c>
      <c r="B136" s="34">
        <v>-0.53</v>
      </c>
    </row>
    <row r="137" spans="1:2" ht="15.75">
      <c r="A137" s="17" t="s">
        <v>64</v>
      </c>
      <c r="B137" s="34">
        <v>0.41</v>
      </c>
    </row>
    <row r="138" spans="1:2" ht="15.75">
      <c r="A138" s="20" t="s">
        <v>65</v>
      </c>
      <c r="B138" s="34">
        <v>-0.16</v>
      </c>
    </row>
    <row r="139" spans="1:2" ht="15.75">
      <c r="A139" s="20" t="s">
        <v>66</v>
      </c>
      <c r="B139" s="34">
        <v>0.13</v>
      </c>
    </row>
    <row r="140" spans="1:2" ht="15.75">
      <c r="A140" s="20" t="s">
        <v>67</v>
      </c>
      <c r="B140" s="34">
        <v>1.73</v>
      </c>
    </row>
    <row r="141" spans="1:2" ht="15.75">
      <c r="A141" s="20" t="s">
        <v>66</v>
      </c>
      <c r="B141" s="34">
        <v>-1.89</v>
      </c>
    </row>
    <row r="142" spans="1:2" ht="15.75">
      <c r="A142" s="20" t="s">
        <v>64</v>
      </c>
      <c r="B142" s="34">
        <v>-1.25</v>
      </c>
    </row>
    <row r="143" spans="1:2" ht="15.75">
      <c r="A143" s="20" t="s">
        <v>64</v>
      </c>
      <c r="B143" s="34">
        <v>0.55</v>
      </c>
    </row>
    <row r="144" spans="1:2" ht="15.75">
      <c r="A144" s="17" t="s">
        <v>67</v>
      </c>
      <c r="B144" s="34">
        <v>-2.16</v>
      </c>
    </row>
    <row r="145" spans="1:2" ht="15.75">
      <c r="A145" s="17" t="s">
        <v>68</v>
      </c>
      <c r="B145" s="34">
        <v>-3.57</v>
      </c>
    </row>
    <row r="146" spans="1:2" ht="15.75">
      <c r="A146" s="20" t="s">
        <v>69</v>
      </c>
      <c r="B146" s="34">
        <v>4.71</v>
      </c>
    </row>
    <row r="147" spans="1:2" ht="15.75">
      <c r="A147" s="20" t="s">
        <v>70</v>
      </c>
      <c r="B147" s="34">
        <v>-0.78</v>
      </c>
    </row>
    <row r="148" spans="1:2" ht="15.75">
      <c r="A148" s="20" t="s">
        <v>71</v>
      </c>
      <c r="B148" s="34">
        <v>0</v>
      </c>
    </row>
    <row r="149" spans="1:2" ht="15.75">
      <c r="A149" s="17" t="s">
        <v>79</v>
      </c>
      <c r="B149" s="34">
        <v>0.71</v>
      </c>
    </row>
    <row r="150" spans="1:2" ht="15.75">
      <c r="A150" s="20" t="s">
        <v>80</v>
      </c>
      <c r="B150" s="34">
        <v>-0.43</v>
      </c>
    </row>
    <row r="151" spans="1:2" ht="15.75">
      <c r="A151" s="20" t="s">
        <v>81</v>
      </c>
      <c r="B151" s="34">
        <v>-3.68</v>
      </c>
    </row>
    <row r="152" spans="1:2" ht="15.75">
      <c r="A152" s="20" t="s">
        <v>72</v>
      </c>
      <c r="B152" s="34">
        <v>0.97</v>
      </c>
    </row>
    <row r="153" spans="1:2" ht="15.75">
      <c r="A153" s="20" t="s">
        <v>81</v>
      </c>
      <c r="B153" s="34">
        <v>-1.93</v>
      </c>
    </row>
    <row r="154" spans="1:2" ht="15.75">
      <c r="A154" s="20" t="s">
        <v>79</v>
      </c>
      <c r="B154" s="34">
        <v>5.81</v>
      </c>
    </row>
    <row r="155" spans="1:2" ht="15.75">
      <c r="A155" s="20" t="s">
        <v>79</v>
      </c>
      <c r="B155" s="34">
        <v>1.77</v>
      </c>
    </row>
    <row r="156" spans="1:2" ht="15.75">
      <c r="A156" s="17" t="s">
        <v>72</v>
      </c>
      <c r="B156" s="34">
        <v>-0.92</v>
      </c>
    </row>
    <row r="157" spans="1:2" ht="15.75">
      <c r="A157" s="17" t="s">
        <v>82</v>
      </c>
      <c r="B157" s="34">
        <v>2.17</v>
      </c>
    </row>
    <row r="158" spans="1:2" ht="15.75">
      <c r="A158" s="20" t="s">
        <v>83</v>
      </c>
      <c r="B158" s="34">
        <v>2.48</v>
      </c>
    </row>
    <row r="159" spans="1:2" ht="15.75">
      <c r="A159" s="20" t="s">
        <v>84</v>
      </c>
      <c r="B159" s="34">
        <v>1.12</v>
      </c>
    </row>
    <row r="160" spans="1:2" ht="15.75">
      <c r="A160" s="20" t="s">
        <v>78</v>
      </c>
      <c r="B160" s="34">
        <v>-1.47</v>
      </c>
    </row>
    <row r="161" spans="1:2" ht="15.75">
      <c r="A161" s="17" t="s">
        <v>85</v>
      </c>
      <c r="B161" s="34">
        <v>0.09</v>
      </c>
    </row>
    <row r="162" spans="1:2" ht="15.75">
      <c r="A162" s="20" t="s">
        <v>86</v>
      </c>
      <c r="B162" s="34">
        <v>-0.87</v>
      </c>
    </row>
    <row r="163" spans="1:2" ht="15.75">
      <c r="A163" s="20" t="s">
        <v>87</v>
      </c>
      <c r="B163" s="34">
        <v>0.64</v>
      </c>
    </row>
    <row r="164" spans="1:2" ht="15.75">
      <c r="A164" s="20" t="s">
        <v>73</v>
      </c>
      <c r="B164" s="34">
        <v>5.16</v>
      </c>
    </row>
    <row r="165" spans="1:2" ht="15.75">
      <c r="A165" s="20" t="s">
        <v>87</v>
      </c>
      <c r="B165" s="33">
        <v>-3.13</v>
      </c>
    </row>
    <row r="166" spans="1:2" ht="15.75">
      <c r="A166" s="20" t="s">
        <v>85</v>
      </c>
      <c r="B166" s="33">
        <v>-0.87</v>
      </c>
    </row>
    <row r="167" spans="1:2" ht="15.75">
      <c r="A167" s="20" t="s">
        <v>85</v>
      </c>
      <c r="B167" s="33">
        <v>-1.13</v>
      </c>
    </row>
    <row r="168" spans="1:2" ht="15.75">
      <c r="A168" s="20" t="s">
        <v>73</v>
      </c>
      <c r="B168" s="33">
        <v>-0.13</v>
      </c>
    </row>
    <row r="169" spans="1:2" ht="15.75">
      <c r="A169" s="20" t="s">
        <v>74</v>
      </c>
      <c r="B169" s="33">
        <v>-3.52</v>
      </c>
    </row>
    <row r="170" spans="1:2" ht="15.75">
      <c r="A170" s="20" t="s">
        <v>75</v>
      </c>
      <c r="B170" s="33">
        <v>2.84</v>
      </c>
    </row>
    <row r="171" spans="1:2" ht="15.75">
      <c r="A171" s="20" t="s">
        <v>76</v>
      </c>
      <c r="B171" s="33">
        <v>-1.5</v>
      </c>
    </row>
    <row r="172" spans="1:2" ht="15.75">
      <c r="A172" s="20" t="s">
        <v>77</v>
      </c>
      <c r="B172" s="33">
        <v>1.42</v>
      </c>
    </row>
    <row r="173" spans="1:2" ht="15.75">
      <c r="A173" s="20" t="s">
        <v>88</v>
      </c>
      <c r="B173" s="33">
        <v>-1.86</v>
      </c>
    </row>
    <row r="174" spans="1:2" ht="15.75">
      <c r="A174" s="20" t="s">
        <v>89</v>
      </c>
      <c r="B174" s="33">
        <v>1.51</v>
      </c>
    </row>
    <row r="175" spans="1:2" ht="15.75">
      <c r="A175" s="20" t="s">
        <v>90</v>
      </c>
      <c r="B175" s="33">
        <v>0.029999999999999805</v>
      </c>
    </row>
    <row r="176" spans="1:2" ht="15.75">
      <c r="A176" s="20" t="s">
        <v>91</v>
      </c>
      <c r="B176" s="33">
        <v>-1.42</v>
      </c>
    </row>
    <row r="177" spans="1:2" ht="15.75">
      <c r="A177" s="20" t="s">
        <v>90</v>
      </c>
      <c r="B177" s="33">
        <v>0.97</v>
      </c>
    </row>
    <row r="178" spans="1:2" ht="15.75">
      <c r="A178" s="20" t="s">
        <v>88</v>
      </c>
      <c r="B178" s="33">
        <v>-0.88</v>
      </c>
    </row>
    <row r="179" spans="1:2" ht="15.75">
      <c r="A179" s="20" t="s">
        <v>88</v>
      </c>
      <c r="B179" s="33">
        <v>0.41</v>
      </c>
    </row>
    <row r="180" spans="1:2" ht="15.75">
      <c r="A180" s="20" t="s">
        <v>91</v>
      </c>
      <c r="B180" s="33">
        <v>-2.35</v>
      </c>
    </row>
    <row r="181" spans="1:2" ht="15.75">
      <c r="A181" s="20" t="s">
        <v>92</v>
      </c>
      <c r="B181" s="33">
        <v>1.18</v>
      </c>
    </row>
    <row r="182" spans="1:2" ht="15.75">
      <c r="A182" s="20" t="s">
        <v>93</v>
      </c>
      <c r="B182" s="33">
        <v>-1.27</v>
      </c>
    </row>
    <row r="183" spans="1:2" ht="15.75">
      <c r="A183" s="20" t="s">
        <v>94</v>
      </c>
      <c r="B183" s="33">
        <v>0.32</v>
      </c>
    </row>
    <row r="184" spans="1:2" ht="15.75">
      <c r="A184" s="20" t="s">
        <v>95</v>
      </c>
      <c r="B184" s="33">
        <v>0.99</v>
      </c>
    </row>
    <row r="185" spans="1:2" ht="15.75">
      <c r="A185" s="20" t="s">
        <v>96</v>
      </c>
      <c r="B185" s="35">
        <v>-0.53</v>
      </c>
    </row>
    <row r="186" spans="1:2" ht="15.75">
      <c r="A186" s="20" t="s">
        <v>97</v>
      </c>
      <c r="B186" s="35">
        <v>-2.51</v>
      </c>
    </row>
    <row r="187" spans="1:2" ht="15.75">
      <c r="A187" s="20" t="s">
        <v>98</v>
      </c>
      <c r="B187" s="35">
        <v>-2.08</v>
      </c>
    </row>
    <row r="188" spans="1:2" ht="15.75">
      <c r="A188" s="20" t="s">
        <v>99</v>
      </c>
      <c r="B188" s="35">
        <v>0.64</v>
      </c>
    </row>
    <row r="189" spans="1:2" ht="15.75">
      <c r="A189" s="20" t="s">
        <v>98</v>
      </c>
      <c r="B189" s="35">
        <v>-0.26</v>
      </c>
    </row>
    <row r="190" spans="1:2" ht="15.75">
      <c r="A190" s="20" t="s">
        <v>96</v>
      </c>
      <c r="B190" s="35">
        <v>3.08</v>
      </c>
    </row>
    <row r="191" spans="1:2" ht="15.75">
      <c r="A191" s="20" t="s">
        <v>96</v>
      </c>
      <c r="B191" s="35">
        <v>-0.34</v>
      </c>
    </row>
    <row r="192" spans="1:2" ht="15.75">
      <c r="A192" s="20" t="s">
        <v>99</v>
      </c>
      <c r="B192" s="35">
        <v>2.56</v>
      </c>
    </row>
    <row r="193" spans="1:2" ht="15.75">
      <c r="A193" s="20" t="s">
        <v>100</v>
      </c>
      <c r="B193" s="35">
        <v>0.9</v>
      </c>
    </row>
    <row r="194" spans="1:2" ht="15.75">
      <c r="A194" s="20" t="s">
        <v>101</v>
      </c>
      <c r="B194" s="35">
        <v>2.82</v>
      </c>
    </row>
    <row r="195" spans="1:2" ht="15.75">
      <c r="A195" s="20" t="s">
        <v>102</v>
      </c>
      <c r="B195" s="35">
        <v>-0.87</v>
      </c>
    </row>
    <row r="196" spans="1:2" ht="15.75">
      <c r="A196" s="20" t="s">
        <v>103</v>
      </c>
      <c r="B196" s="35">
        <v>5.18</v>
      </c>
    </row>
    <row r="197" spans="1:2" ht="15.75">
      <c r="A197" s="20" t="s">
        <v>104</v>
      </c>
      <c r="B197" s="35">
        <v>-0.91</v>
      </c>
    </row>
    <row r="198" spans="1:2" ht="15.75">
      <c r="A198" s="20" t="s">
        <v>105</v>
      </c>
      <c r="B198" s="35">
        <v>3.06</v>
      </c>
    </row>
    <row r="199" spans="1:2" ht="15.75">
      <c r="A199" s="20" t="s">
        <v>106</v>
      </c>
      <c r="B199" s="35">
        <v>1.4</v>
      </c>
    </row>
    <row r="200" spans="1:2" ht="15.75">
      <c r="A200" s="20" t="s">
        <v>107</v>
      </c>
      <c r="B200" s="35">
        <v>-0.96</v>
      </c>
    </row>
    <row r="201" spans="1:2" ht="15.75">
      <c r="A201" s="20" t="s">
        <v>106</v>
      </c>
      <c r="B201" s="35">
        <v>-1.83</v>
      </c>
    </row>
    <row r="202" spans="1:2" ht="15.75">
      <c r="A202" s="20" t="s">
        <v>104</v>
      </c>
      <c r="B202" s="35">
        <v>-1.76</v>
      </c>
    </row>
    <row r="203" spans="1:2" ht="15.75">
      <c r="A203" s="20" t="s">
        <v>104</v>
      </c>
      <c r="B203" s="35">
        <v>1.87</v>
      </c>
    </row>
    <row r="204" spans="1:2" ht="15.75">
      <c r="A204" s="20" t="s">
        <v>107</v>
      </c>
      <c r="B204" s="35">
        <v>-2.17</v>
      </c>
    </row>
    <row r="205" spans="1:2" ht="15.75">
      <c r="A205" s="20" t="s">
        <v>108</v>
      </c>
      <c r="B205" s="35">
        <v>-0.31</v>
      </c>
    </row>
    <row r="206" spans="1:2" ht="15.75">
      <c r="A206" s="20" t="s">
        <v>109</v>
      </c>
      <c r="B206" s="35">
        <v>2.79</v>
      </c>
    </row>
    <row r="207" spans="1:2" ht="15.75">
      <c r="A207" s="25" t="s">
        <v>110</v>
      </c>
      <c r="B207" s="35">
        <v>-1.26</v>
      </c>
    </row>
    <row r="208" spans="1:2" ht="15.75">
      <c r="A208" s="25" t="s">
        <v>111</v>
      </c>
      <c r="B208" s="35">
        <v>-1.48</v>
      </c>
    </row>
    <row r="209" spans="1:2" ht="15.75">
      <c r="A209" s="20" t="s">
        <v>112</v>
      </c>
      <c r="B209" s="35">
        <v>-0.21</v>
      </c>
    </row>
    <row r="210" spans="1:2" ht="15.75">
      <c r="A210" s="20" t="s">
        <v>113</v>
      </c>
      <c r="B210" s="35">
        <v>0.08999999999999986</v>
      </c>
    </row>
    <row r="211" spans="1:2" ht="15.75">
      <c r="A211" s="20" t="s">
        <v>114</v>
      </c>
      <c r="B211" s="35">
        <v>0.07999999999999963</v>
      </c>
    </row>
    <row r="212" spans="1:2" ht="15.75">
      <c r="A212" s="20" t="s">
        <v>115</v>
      </c>
      <c r="B212" s="35">
        <v>1.32</v>
      </c>
    </row>
    <row r="213" spans="1:2" ht="15.75">
      <c r="A213" s="20" t="s">
        <v>114</v>
      </c>
      <c r="B213" s="35">
        <v>-0.92</v>
      </c>
    </row>
    <row r="214" spans="1:2" ht="15.75">
      <c r="A214" s="20" t="s">
        <v>112</v>
      </c>
      <c r="B214" s="35">
        <v>-1.1</v>
      </c>
    </row>
    <row r="215" spans="1:2" ht="15.75">
      <c r="A215" s="20" t="s">
        <v>112</v>
      </c>
      <c r="B215" s="35">
        <v>-0.55</v>
      </c>
    </row>
    <row r="216" spans="1:2" ht="15.75">
      <c r="A216" s="20" t="s">
        <v>115</v>
      </c>
      <c r="B216" s="35">
        <v>11.19</v>
      </c>
    </row>
    <row r="217" spans="1:2" ht="15.75">
      <c r="A217" s="20" t="s">
        <v>116</v>
      </c>
      <c r="B217" s="35">
        <v>1.92</v>
      </c>
    </row>
    <row r="218" spans="1:2" ht="15.75">
      <c r="A218" s="20" t="s">
        <v>117</v>
      </c>
      <c r="B218" s="35">
        <v>-0.03000000000000025</v>
      </c>
    </row>
    <row r="219" spans="1:2" ht="15.75">
      <c r="A219" s="20" t="s">
        <v>118</v>
      </c>
      <c r="B219" s="35">
        <v>0.94</v>
      </c>
    </row>
    <row r="220" spans="1:2" ht="15.75">
      <c r="A220" s="20" t="s">
        <v>119</v>
      </c>
      <c r="B220" s="35">
        <v>1.04</v>
      </c>
    </row>
    <row r="221" spans="1:2" ht="15.75">
      <c r="A221" s="20" t="s">
        <v>120</v>
      </c>
      <c r="B221" s="35">
        <v>-0.8800000000000003</v>
      </c>
    </row>
    <row r="222" spans="1:2" ht="15.75">
      <c r="A222" s="20" t="s">
        <v>121</v>
      </c>
      <c r="B222" s="35">
        <v>-0.7200000000000002</v>
      </c>
    </row>
    <row r="223" spans="1:2" ht="15.75">
      <c r="A223" s="20" t="s">
        <v>122</v>
      </c>
      <c r="B223" s="35">
        <v>-3.0500000000000003</v>
      </c>
    </row>
    <row r="224" spans="1:2" ht="15.75">
      <c r="A224" s="20" t="s">
        <v>123</v>
      </c>
      <c r="B224" s="35">
        <v>-0.8300000000000001</v>
      </c>
    </row>
    <row r="225" spans="1:2" ht="15.75">
      <c r="A225" s="20" t="s">
        <v>122</v>
      </c>
      <c r="B225" s="35">
        <v>-1.9000000000000004</v>
      </c>
    </row>
    <row r="226" spans="1:2" ht="15.75">
      <c r="A226" s="20" t="s">
        <v>120</v>
      </c>
      <c r="B226" s="35">
        <v>0.050000000000000266</v>
      </c>
    </row>
    <row r="227" spans="1:2" ht="15.75">
      <c r="A227" s="20" t="s">
        <v>120</v>
      </c>
      <c r="B227" s="35">
        <v>-1.2300000000000004</v>
      </c>
    </row>
    <row r="228" spans="1:2" ht="15.75">
      <c r="A228" s="20" t="s">
        <v>123</v>
      </c>
      <c r="B228" s="35">
        <v>-0.6999999999999997</v>
      </c>
    </row>
    <row r="229" spans="1:2" ht="15.75">
      <c r="A229" s="20" t="s">
        <v>124</v>
      </c>
      <c r="B229" s="35">
        <v>1.2800000000000002</v>
      </c>
    </row>
    <row r="230" spans="1:2" ht="15.75">
      <c r="A230" s="20" t="s">
        <v>125</v>
      </c>
      <c r="B230" s="31">
        <v>3.17</v>
      </c>
    </row>
    <row r="231" spans="1:2" ht="15.75">
      <c r="A231" s="20" t="s">
        <v>126</v>
      </c>
      <c r="B231" s="31">
        <v>-2.21</v>
      </c>
    </row>
    <row r="232" spans="1:2" ht="15.75">
      <c r="A232" s="20" t="s">
        <v>127</v>
      </c>
      <c r="B232" s="31">
        <v>0.52</v>
      </c>
    </row>
    <row r="233" spans="1:2" ht="15.75">
      <c r="A233" s="20" t="s">
        <v>128</v>
      </c>
      <c r="B233" s="31">
        <v>0.27</v>
      </c>
    </row>
    <row r="234" spans="1:2" ht="15.75">
      <c r="A234" s="20" t="s">
        <v>129</v>
      </c>
      <c r="B234" s="31">
        <v>-0.5</v>
      </c>
    </row>
  </sheetData>
  <sheetProtection/>
  <printOptions/>
  <pageMargins left="0.2" right="0.2" top="0.29" bottom="0.5" header="0.35" footer="0.5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47"/>
  <sheetViews>
    <sheetView defaultGridColor="0" zoomScale="75" zoomScaleNormal="75" zoomScalePageLayoutView="0" colorId="22" workbookViewId="0" topLeftCell="A209">
      <selection activeCell="D224" sqref="D224:D237"/>
    </sheetView>
  </sheetViews>
  <sheetFormatPr defaultColWidth="11.4453125" defaultRowHeight="15"/>
  <sheetData>
    <row r="1" spans="1:7" ht="15.75">
      <c r="A1" s="6" t="s">
        <v>0</v>
      </c>
      <c r="B1" s="6"/>
      <c r="C1" s="6"/>
      <c r="D1" s="6"/>
      <c r="E1" s="6"/>
      <c r="F1" s="6"/>
      <c r="G1" s="6"/>
    </row>
    <row r="2" spans="1:7" ht="15.75">
      <c r="A2" s="7"/>
      <c r="B2" s="7"/>
      <c r="C2" s="7"/>
      <c r="D2" s="7"/>
      <c r="E2" s="7"/>
      <c r="F2" s="7"/>
      <c r="G2" s="7"/>
    </row>
    <row r="3" spans="1:7" ht="15.75">
      <c r="A3" s="8"/>
      <c r="B3" s="9"/>
      <c r="C3" s="9"/>
      <c r="D3" s="8"/>
      <c r="E3" s="9" t="s">
        <v>1</v>
      </c>
      <c r="F3" s="9" t="s">
        <v>1</v>
      </c>
      <c r="G3" s="9" t="s">
        <v>1</v>
      </c>
    </row>
    <row r="4" spans="1:7" ht="16.5" thickBot="1">
      <c r="A4" s="10" t="s">
        <v>2</v>
      </c>
      <c r="B4" s="11" t="s">
        <v>3</v>
      </c>
      <c r="C4" s="11" t="s">
        <v>4</v>
      </c>
      <c r="D4" s="10" t="s">
        <v>5</v>
      </c>
      <c r="E4" s="11" t="s">
        <v>3</v>
      </c>
      <c r="F4" s="11" t="s">
        <v>4</v>
      </c>
      <c r="G4" s="11" t="s">
        <v>5</v>
      </c>
    </row>
    <row r="5" spans="1:7" ht="16.5" thickTop="1">
      <c r="A5" s="12" t="s">
        <v>6</v>
      </c>
      <c r="B5" s="13">
        <v>2.88</v>
      </c>
      <c r="C5" s="13">
        <v>2.77</v>
      </c>
      <c r="D5" s="14">
        <f aca="true" t="shared" si="0" ref="D5:D36">C5-B5</f>
        <v>-0.10999999999999988</v>
      </c>
      <c r="E5" s="13">
        <f>B5</f>
        <v>2.88</v>
      </c>
      <c r="F5" s="13">
        <f>C5</f>
        <v>2.77</v>
      </c>
      <c r="G5" s="13">
        <f aca="true" t="shared" si="1" ref="G5:G36">F5-E5</f>
        <v>-0.10999999999999988</v>
      </c>
    </row>
    <row r="6" spans="1:7" ht="15.75">
      <c r="A6" s="12" t="s">
        <v>7</v>
      </c>
      <c r="B6" s="13">
        <v>3.27</v>
      </c>
      <c r="C6" s="13">
        <v>2.85</v>
      </c>
      <c r="D6" s="14">
        <f t="shared" si="0"/>
        <v>-0.41999999999999993</v>
      </c>
      <c r="E6" s="13">
        <f aca="true" t="shared" si="2" ref="E6:E37">E5+B6</f>
        <v>6.15</v>
      </c>
      <c r="F6" s="13">
        <f aca="true" t="shared" si="3" ref="F6:F37">F5+C6</f>
        <v>5.62</v>
      </c>
      <c r="G6" s="13">
        <f t="shared" si="1"/>
        <v>-0.5300000000000002</v>
      </c>
    </row>
    <row r="7" spans="1:7" ht="15.75">
      <c r="A7" s="12" t="s">
        <v>8</v>
      </c>
      <c r="B7" s="13">
        <v>3.48</v>
      </c>
      <c r="C7" s="13">
        <v>3.51</v>
      </c>
      <c r="D7" s="28">
        <f t="shared" si="0"/>
        <v>0.029999999999999805</v>
      </c>
      <c r="E7" s="29">
        <f t="shared" si="2"/>
        <v>9.63</v>
      </c>
      <c r="F7" s="29">
        <f t="shared" si="3"/>
        <v>9.129999999999999</v>
      </c>
      <c r="G7" s="29">
        <f t="shared" si="1"/>
        <v>-0.5000000000000018</v>
      </c>
    </row>
    <row r="8" spans="1:7" ht="15.75">
      <c r="A8" s="12" t="s">
        <v>9</v>
      </c>
      <c r="B8" s="13">
        <v>3.03</v>
      </c>
      <c r="C8" s="13">
        <v>0.5</v>
      </c>
      <c r="D8" s="28">
        <f t="shared" si="0"/>
        <v>-2.53</v>
      </c>
      <c r="E8" s="29">
        <f t="shared" si="2"/>
        <v>12.66</v>
      </c>
      <c r="F8" s="29">
        <f t="shared" si="3"/>
        <v>9.629999999999999</v>
      </c>
      <c r="G8" s="29">
        <f t="shared" si="1"/>
        <v>-3.030000000000001</v>
      </c>
    </row>
    <row r="9" spans="1:7" ht="15.75">
      <c r="A9" s="12" t="s">
        <v>10</v>
      </c>
      <c r="B9" s="13">
        <v>2.91</v>
      </c>
      <c r="C9" s="13">
        <v>3.55</v>
      </c>
      <c r="D9" s="28">
        <f t="shared" si="0"/>
        <v>0.6399999999999997</v>
      </c>
      <c r="E9" s="29">
        <f t="shared" si="2"/>
        <v>15.57</v>
      </c>
      <c r="F9" s="29">
        <f t="shared" si="3"/>
        <v>13.18</v>
      </c>
      <c r="G9" s="29">
        <f t="shared" si="1"/>
        <v>-2.3900000000000006</v>
      </c>
    </row>
    <row r="10" spans="1:7" ht="15.75">
      <c r="A10" s="12" t="s">
        <v>11</v>
      </c>
      <c r="B10" s="13">
        <v>3.43</v>
      </c>
      <c r="C10" s="13">
        <v>7.36</v>
      </c>
      <c r="D10" s="28">
        <f t="shared" si="0"/>
        <v>3.93</v>
      </c>
      <c r="E10" s="29">
        <f t="shared" si="2"/>
        <v>19</v>
      </c>
      <c r="F10" s="29">
        <f t="shared" si="3"/>
        <v>20.54</v>
      </c>
      <c r="G10" s="29">
        <f t="shared" si="1"/>
        <v>1.5399999999999991</v>
      </c>
    </row>
    <row r="11" spans="1:7" ht="15.75">
      <c r="A11" s="12" t="s">
        <v>12</v>
      </c>
      <c r="B11" s="13">
        <v>3.39</v>
      </c>
      <c r="C11" s="13">
        <v>2.85</v>
      </c>
      <c r="D11" s="28">
        <f t="shared" si="0"/>
        <v>-0.54</v>
      </c>
      <c r="E11" s="29">
        <f t="shared" si="2"/>
        <v>22.39</v>
      </c>
      <c r="F11" s="29">
        <f t="shared" si="3"/>
        <v>23.39</v>
      </c>
      <c r="G11" s="29">
        <f t="shared" si="1"/>
        <v>1</v>
      </c>
    </row>
    <row r="12" spans="1:7" ht="15.75">
      <c r="A12" s="12" t="s">
        <v>11</v>
      </c>
      <c r="B12" s="13">
        <v>3.84</v>
      </c>
      <c r="C12" s="13">
        <v>3.69</v>
      </c>
      <c r="D12" s="28">
        <f t="shared" si="0"/>
        <v>-0.1499999999999999</v>
      </c>
      <c r="E12" s="29">
        <f t="shared" si="2"/>
        <v>26.23</v>
      </c>
      <c r="F12" s="29">
        <f t="shared" si="3"/>
        <v>27.080000000000002</v>
      </c>
      <c r="G12" s="29">
        <f t="shared" si="1"/>
        <v>0.8500000000000014</v>
      </c>
    </row>
    <row r="13" spans="1:7" ht="15.75">
      <c r="A13" s="12" t="s">
        <v>13</v>
      </c>
      <c r="B13" s="13">
        <v>3.55</v>
      </c>
      <c r="C13" s="13">
        <v>2.11</v>
      </c>
      <c r="D13" s="28">
        <f t="shared" si="0"/>
        <v>-1.44</v>
      </c>
      <c r="E13" s="29">
        <f t="shared" si="2"/>
        <v>29.78</v>
      </c>
      <c r="F13" s="29">
        <f t="shared" si="3"/>
        <v>29.19</v>
      </c>
      <c r="G13" s="29">
        <f t="shared" si="1"/>
        <v>-0.5899999999999999</v>
      </c>
    </row>
    <row r="14" spans="1:7" ht="15.75">
      <c r="A14" s="12" t="s">
        <v>13</v>
      </c>
      <c r="B14" s="13">
        <v>4.23</v>
      </c>
      <c r="C14" s="13">
        <v>7.01</v>
      </c>
      <c r="D14" s="28">
        <f t="shared" si="0"/>
        <v>2.7799999999999994</v>
      </c>
      <c r="E14" s="29">
        <f t="shared" si="2"/>
        <v>34.010000000000005</v>
      </c>
      <c r="F14" s="29">
        <f t="shared" si="3"/>
        <v>36.2</v>
      </c>
      <c r="G14" s="29">
        <f t="shared" si="1"/>
        <v>2.1899999999999977</v>
      </c>
    </row>
    <row r="15" spans="1:7" ht="15.75">
      <c r="A15" s="12" t="s">
        <v>12</v>
      </c>
      <c r="B15" s="13">
        <v>3.4</v>
      </c>
      <c r="C15" s="13">
        <v>5.68</v>
      </c>
      <c r="D15" s="28">
        <f t="shared" si="0"/>
        <v>2.28</v>
      </c>
      <c r="E15" s="29">
        <f t="shared" si="2"/>
        <v>37.410000000000004</v>
      </c>
      <c r="F15" s="29">
        <f t="shared" si="3"/>
        <v>41.88</v>
      </c>
      <c r="G15" s="29">
        <f t="shared" si="1"/>
        <v>4.469999999999999</v>
      </c>
    </row>
    <row r="16" spans="1:7" ht="15.75">
      <c r="A16" s="12" t="s">
        <v>14</v>
      </c>
      <c r="B16" s="13">
        <v>3.43</v>
      </c>
      <c r="C16" s="13">
        <v>2.1</v>
      </c>
      <c r="D16" s="28">
        <f t="shared" si="0"/>
        <v>-1.33</v>
      </c>
      <c r="E16" s="29">
        <f t="shared" si="2"/>
        <v>40.84</v>
      </c>
      <c r="F16" s="29">
        <f t="shared" si="3"/>
        <v>43.980000000000004</v>
      </c>
      <c r="G16" s="29">
        <f t="shared" si="1"/>
        <v>3.1400000000000006</v>
      </c>
    </row>
    <row r="17" spans="1:7" ht="15.75">
      <c r="A17" s="12" t="s">
        <v>15</v>
      </c>
      <c r="B17" s="13">
        <v>2.88</v>
      </c>
      <c r="C17" s="13">
        <v>0.85</v>
      </c>
      <c r="D17" s="28">
        <f t="shared" si="0"/>
        <v>-2.03</v>
      </c>
      <c r="E17" s="29">
        <f t="shared" si="2"/>
        <v>43.720000000000006</v>
      </c>
      <c r="F17" s="29">
        <f t="shared" si="3"/>
        <v>44.830000000000005</v>
      </c>
      <c r="G17" s="29">
        <f t="shared" si="1"/>
        <v>1.1099999999999994</v>
      </c>
    </row>
    <row r="18" spans="1:7" ht="15.75">
      <c r="A18" s="12" t="s">
        <v>7</v>
      </c>
      <c r="B18" s="13">
        <v>3.27</v>
      </c>
      <c r="C18" s="13">
        <v>2.96</v>
      </c>
      <c r="D18" s="28">
        <f t="shared" si="0"/>
        <v>-0.31000000000000005</v>
      </c>
      <c r="E18" s="29">
        <f t="shared" si="2"/>
        <v>46.99000000000001</v>
      </c>
      <c r="F18" s="29">
        <f t="shared" si="3"/>
        <v>47.790000000000006</v>
      </c>
      <c r="G18" s="29">
        <f t="shared" si="1"/>
        <v>0.7999999999999972</v>
      </c>
    </row>
    <row r="19" spans="1:7" ht="15.75">
      <c r="A19" s="12" t="s">
        <v>8</v>
      </c>
      <c r="B19" s="13">
        <v>3.48</v>
      </c>
      <c r="C19" s="13">
        <v>2.24</v>
      </c>
      <c r="D19" s="28">
        <f t="shared" si="0"/>
        <v>-1.2399999999999998</v>
      </c>
      <c r="E19" s="29">
        <f t="shared" si="2"/>
        <v>50.470000000000006</v>
      </c>
      <c r="F19" s="29">
        <f t="shared" si="3"/>
        <v>50.03000000000001</v>
      </c>
      <c r="G19" s="29">
        <f t="shared" si="1"/>
        <v>-0.4399999999999977</v>
      </c>
    </row>
    <row r="20" spans="1:7" ht="15.75">
      <c r="A20" s="12" t="s">
        <v>16</v>
      </c>
      <c r="B20" s="13">
        <v>3.03</v>
      </c>
      <c r="C20" s="13">
        <v>3.08</v>
      </c>
      <c r="D20" s="28">
        <f t="shared" si="0"/>
        <v>0.050000000000000266</v>
      </c>
      <c r="E20" s="29">
        <f t="shared" si="2"/>
        <v>53.50000000000001</v>
      </c>
      <c r="F20" s="29">
        <f t="shared" si="3"/>
        <v>53.11000000000001</v>
      </c>
      <c r="G20" s="29">
        <f t="shared" si="1"/>
        <v>-0.39000000000000057</v>
      </c>
    </row>
    <row r="21" spans="1:7" ht="15.75">
      <c r="A21" s="12" t="s">
        <v>10</v>
      </c>
      <c r="B21" s="13">
        <v>2.91</v>
      </c>
      <c r="C21" s="13">
        <v>2.28</v>
      </c>
      <c r="D21" s="28">
        <f t="shared" si="0"/>
        <v>-0.6300000000000003</v>
      </c>
      <c r="E21" s="29">
        <f t="shared" si="2"/>
        <v>56.41000000000001</v>
      </c>
      <c r="F21" s="29">
        <f t="shared" si="3"/>
        <v>55.39000000000001</v>
      </c>
      <c r="G21" s="29">
        <f t="shared" si="1"/>
        <v>-1.0200000000000031</v>
      </c>
    </row>
    <row r="22" spans="1:7" ht="15.75">
      <c r="A22" s="12" t="s">
        <v>11</v>
      </c>
      <c r="B22" s="13">
        <v>3.43</v>
      </c>
      <c r="C22" s="13">
        <v>2.47</v>
      </c>
      <c r="D22" s="28">
        <f t="shared" si="0"/>
        <v>-0.96</v>
      </c>
      <c r="E22" s="29">
        <f t="shared" si="2"/>
        <v>59.84000000000001</v>
      </c>
      <c r="F22" s="29">
        <f t="shared" si="3"/>
        <v>57.86000000000001</v>
      </c>
      <c r="G22" s="29">
        <f t="shared" si="1"/>
        <v>-1.980000000000004</v>
      </c>
    </row>
    <row r="23" spans="1:7" ht="15.75">
      <c r="A23" s="12" t="s">
        <v>12</v>
      </c>
      <c r="B23" s="13">
        <v>3.39</v>
      </c>
      <c r="C23" s="13">
        <v>2.1</v>
      </c>
      <c r="D23" s="28">
        <f t="shared" si="0"/>
        <v>-1.29</v>
      </c>
      <c r="E23" s="29">
        <f t="shared" si="2"/>
        <v>63.23000000000001</v>
      </c>
      <c r="F23" s="29">
        <f t="shared" si="3"/>
        <v>59.96000000000001</v>
      </c>
      <c r="G23" s="29">
        <f t="shared" si="1"/>
        <v>-3.270000000000003</v>
      </c>
    </row>
    <row r="24" spans="1:7" ht="15.75">
      <c r="A24" s="12" t="s">
        <v>11</v>
      </c>
      <c r="B24" s="13">
        <v>3.84</v>
      </c>
      <c r="C24" s="13">
        <v>3.49</v>
      </c>
      <c r="D24" s="28">
        <f t="shared" si="0"/>
        <v>-0.34999999999999964</v>
      </c>
      <c r="E24" s="29">
        <f t="shared" si="2"/>
        <v>67.07000000000001</v>
      </c>
      <c r="F24" s="29">
        <f t="shared" si="3"/>
        <v>63.45000000000001</v>
      </c>
      <c r="G24" s="29">
        <f t="shared" si="1"/>
        <v>-3.6199999999999974</v>
      </c>
    </row>
    <row r="25" spans="1:7" ht="15.75">
      <c r="A25" s="12" t="s">
        <v>13</v>
      </c>
      <c r="B25" s="13">
        <v>3.55</v>
      </c>
      <c r="C25" s="13">
        <v>1.38</v>
      </c>
      <c r="D25" s="28">
        <f t="shared" si="0"/>
        <v>-2.17</v>
      </c>
      <c r="E25" s="29">
        <f t="shared" si="2"/>
        <v>70.62</v>
      </c>
      <c r="F25" s="29">
        <f t="shared" si="3"/>
        <v>64.83000000000001</v>
      </c>
      <c r="G25" s="29">
        <f t="shared" si="1"/>
        <v>-5.789999999999992</v>
      </c>
    </row>
    <row r="26" spans="1:7" ht="15.75">
      <c r="A26" s="12" t="s">
        <v>13</v>
      </c>
      <c r="B26" s="13">
        <v>4.23</v>
      </c>
      <c r="C26" s="13">
        <v>2.89</v>
      </c>
      <c r="D26" s="28">
        <f t="shared" si="0"/>
        <v>-1.3400000000000003</v>
      </c>
      <c r="E26" s="29">
        <f t="shared" si="2"/>
        <v>74.85000000000001</v>
      </c>
      <c r="F26" s="29">
        <f t="shared" si="3"/>
        <v>67.72000000000001</v>
      </c>
      <c r="G26" s="29">
        <f t="shared" si="1"/>
        <v>-7.1299999999999955</v>
      </c>
    </row>
    <row r="27" spans="1:7" ht="15.75">
      <c r="A27" s="12" t="s">
        <v>12</v>
      </c>
      <c r="B27" s="13">
        <v>3.4</v>
      </c>
      <c r="C27" s="13">
        <v>2.72</v>
      </c>
      <c r="D27" s="28">
        <f t="shared" si="0"/>
        <v>-0.6799999999999997</v>
      </c>
      <c r="E27" s="29">
        <f t="shared" si="2"/>
        <v>78.25000000000001</v>
      </c>
      <c r="F27" s="29">
        <f t="shared" si="3"/>
        <v>70.44000000000001</v>
      </c>
      <c r="G27" s="29">
        <f t="shared" si="1"/>
        <v>-7.810000000000002</v>
      </c>
    </row>
    <row r="28" spans="1:7" ht="15.75">
      <c r="A28" s="12" t="s">
        <v>14</v>
      </c>
      <c r="B28" s="13">
        <v>3.43</v>
      </c>
      <c r="C28" s="13">
        <v>5.17</v>
      </c>
      <c r="D28" s="28">
        <f t="shared" si="0"/>
        <v>1.7399999999999998</v>
      </c>
      <c r="E28" s="29">
        <f t="shared" si="2"/>
        <v>81.68000000000002</v>
      </c>
      <c r="F28" s="29">
        <f t="shared" si="3"/>
        <v>75.61000000000001</v>
      </c>
      <c r="G28" s="29">
        <f t="shared" si="1"/>
        <v>-6.070000000000007</v>
      </c>
    </row>
    <row r="29" spans="1:7" ht="15.75">
      <c r="A29" s="12" t="s">
        <v>17</v>
      </c>
      <c r="B29" s="13">
        <v>2.88</v>
      </c>
      <c r="C29" s="13">
        <v>8.01</v>
      </c>
      <c r="D29" s="28">
        <f t="shared" si="0"/>
        <v>5.13</v>
      </c>
      <c r="E29" s="29">
        <f t="shared" si="2"/>
        <v>84.56000000000002</v>
      </c>
      <c r="F29" s="29">
        <f t="shared" si="3"/>
        <v>83.62000000000002</v>
      </c>
      <c r="G29" s="29">
        <f t="shared" si="1"/>
        <v>-0.9399999999999977</v>
      </c>
    </row>
    <row r="30" spans="1:7" ht="15.75">
      <c r="A30" s="12" t="s">
        <v>7</v>
      </c>
      <c r="B30" s="13">
        <v>3.27</v>
      </c>
      <c r="C30" s="13">
        <v>4.31</v>
      </c>
      <c r="D30" s="28">
        <f t="shared" si="0"/>
        <v>1.0399999999999996</v>
      </c>
      <c r="E30" s="29">
        <f t="shared" si="2"/>
        <v>87.83000000000001</v>
      </c>
      <c r="F30" s="29">
        <f t="shared" si="3"/>
        <v>87.93000000000002</v>
      </c>
      <c r="G30" s="29">
        <f t="shared" si="1"/>
        <v>0.10000000000000853</v>
      </c>
    </row>
    <row r="31" spans="1:7" ht="15.75">
      <c r="A31" s="12" t="s">
        <v>8</v>
      </c>
      <c r="B31" s="13">
        <v>3.48</v>
      </c>
      <c r="C31" s="13">
        <v>2.17</v>
      </c>
      <c r="D31" s="28">
        <f t="shared" si="0"/>
        <v>-1.31</v>
      </c>
      <c r="E31" s="29">
        <f t="shared" si="2"/>
        <v>91.31000000000002</v>
      </c>
      <c r="F31" s="29">
        <f t="shared" si="3"/>
        <v>90.10000000000002</v>
      </c>
      <c r="G31" s="29">
        <f t="shared" si="1"/>
        <v>-1.2099999999999937</v>
      </c>
    </row>
    <row r="32" spans="1:7" ht="15.75">
      <c r="A32" s="12" t="s">
        <v>18</v>
      </c>
      <c r="B32" s="13">
        <v>3.03</v>
      </c>
      <c r="C32" s="13">
        <v>4.58</v>
      </c>
      <c r="D32" s="28">
        <f t="shared" si="0"/>
        <v>1.5500000000000003</v>
      </c>
      <c r="E32" s="29">
        <f t="shared" si="2"/>
        <v>94.34000000000002</v>
      </c>
      <c r="F32" s="29">
        <f t="shared" si="3"/>
        <v>94.68000000000002</v>
      </c>
      <c r="G32" s="29">
        <f t="shared" si="1"/>
        <v>0.3400000000000034</v>
      </c>
    </row>
    <row r="33" spans="1:7" ht="15.75">
      <c r="A33" s="12" t="s">
        <v>10</v>
      </c>
      <c r="B33" s="13">
        <v>2.91</v>
      </c>
      <c r="C33" s="13">
        <v>1.68</v>
      </c>
      <c r="D33" s="28">
        <f t="shared" si="0"/>
        <v>-1.2300000000000002</v>
      </c>
      <c r="E33" s="29">
        <f t="shared" si="2"/>
        <v>97.25000000000001</v>
      </c>
      <c r="F33" s="29">
        <f t="shared" si="3"/>
        <v>96.36000000000003</v>
      </c>
      <c r="G33" s="29">
        <f t="shared" si="1"/>
        <v>-0.8899999999999864</v>
      </c>
    </row>
    <row r="34" spans="1:7" ht="15.75">
      <c r="A34" s="12" t="s">
        <v>11</v>
      </c>
      <c r="B34" s="13">
        <v>3.43</v>
      </c>
      <c r="C34" s="13">
        <v>3.63</v>
      </c>
      <c r="D34" s="28">
        <f t="shared" si="0"/>
        <v>0.19999999999999973</v>
      </c>
      <c r="E34" s="29">
        <f t="shared" si="2"/>
        <v>100.68000000000002</v>
      </c>
      <c r="F34" s="29">
        <f t="shared" si="3"/>
        <v>99.99000000000002</v>
      </c>
      <c r="G34" s="29">
        <f t="shared" si="1"/>
        <v>-0.6899999999999977</v>
      </c>
    </row>
    <row r="35" spans="1:7" ht="15.75">
      <c r="A35" s="12" t="s">
        <v>12</v>
      </c>
      <c r="B35" s="13">
        <v>3.39</v>
      </c>
      <c r="C35" s="13">
        <v>4.98</v>
      </c>
      <c r="D35" s="28">
        <f t="shared" si="0"/>
        <v>1.5900000000000003</v>
      </c>
      <c r="E35" s="29">
        <f t="shared" si="2"/>
        <v>104.07000000000002</v>
      </c>
      <c r="F35" s="29">
        <f t="shared" si="3"/>
        <v>104.97000000000003</v>
      </c>
      <c r="G35" s="29">
        <f t="shared" si="1"/>
        <v>0.9000000000000057</v>
      </c>
    </row>
    <row r="36" spans="1:7" ht="15.75">
      <c r="A36" s="12" t="s">
        <v>11</v>
      </c>
      <c r="B36" s="13">
        <v>3.84</v>
      </c>
      <c r="C36" s="13">
        <v>3.28</v>
      </c>
      <c r="D36" s="28">
        <f t="shared" si="0"/>
        <v>-0.56</v>
      </c>
      <c r="E36" s="29">
        <f t="shared" si="2"/>
        <v>107.91000000000003</v>
      </c>
      <c r="F36" s="29">
        <f t="shared" si="3"/>
        <v>108.25000000000003</v>
      </c>
      <c r="G36" s="29">
        <f t="shared" si="1"/>
        <v>0.3400000000000034</v>
      </c>
    </row>
    <row r="37" spans="1:7" ht="15.75">
      <c r="A37" s="12" t="s">
        <v>13</v>
      </c>
      <c r="B37" s="13">
        <v>3.55</v>
      </c>
      <c r="C37" s="13">
        <v>4.99</v>
      </c>
      <c r="D37" s="28">
        <f aca="true" t="shared" si="4" ref="D37:D63">C37-B37</f>
        <v>1.4400000000000004</v>
      </c>
      <c r="E37" s="29">
        <f t="shared" si="2"/>
        <v>111.46000000000002</v>
      </c>
      <c r="F37" s="29">
        <f t="shared" si="3"/>
        <v>113.24000000000002</v>
      </c>
      <c r="G37" s="29">
        <f aca="true" t="shared" si="5" ref="G37:G68">F37-E37</f>
        <v>1.7800000000000011</v>
      </c>
    </row>
    <row r="38" spans="1:7" ht="15.75">
      <c r="A38" s="12" t="s">
        <v>13</v>
      </c>
      <c r="B38" s="13">
        <v>4.23</v>
      </c>
      <c r="C38" s="13">
        <v>6.25</v>
      </c>
      <c r="D38" s="28">
        <f t="shared" si="4"/>
        <v>2.0199999999999996</v>
      </c>
      <c r="E38" s="29">
        <f aca="true" t="shared" si="6" ref="E38:E70">E37+B38</f>
        <v>115.69000000000003</v>
      </c>
      <c r="F38" s="29">
        <f aca="true" t="shared" si="7" ref="F38:F70">F37+C38</f>
        <v>119.49000000000002</v>
      </c>
      <c r="G38" s="29">
        <f t="shared" si="5"/>
        <v>3.799999999999997</v>
      </c>
    </row>
    <row r="39" spans="1:7" ht="15.75">
      <c r="A39" s="12" t="s">
        <v>12</v>
      </c>
      <c r="B39" s="13">
        <v>3.4</v>
      </c>
      <c r="C39" s="13">
        <v>3.05</v>
      </c>
      <c r="D39" s="28">
        <f t="shared" si="4"/>
        <v>-0.3500000000000001</v>
      </c>
      <c r="E39" s="29">
        <f t="shared" si="6"/>
        <v>119.09000000000003</v>
      </c>
      <c r="F39" s="29">
        <f t="shared" si="7"/>
        <v>122.54000000000002</v>
      </c>
      <c r="G39" s="29">
        <f t="shared" si="5"/>
        <v>3.4499999999999886</v>
      </c>
    </row>
    <row r="40" spans="1:7" ht="15.75">
      <c r="A40" s="12" t="s">
        <v>14</v>
      </c>
      <c r="B40" s="13">
        <v>3.43</v>
      </c>
      <c r="C40" s="13">
        <v>2.32</v>
      </c>
      <c r="D40" s="28">
        <f t="shared" si="4"/>
        <v>-1.1100000000000003</v>
      </c>
      <c r="E40" s="29">
        <f t="shared" si="6"/>
        <v>122.52000000000004</v>
      </c>
      <c r="F40" s="29">
        <f t="shared" si="7"/>
        <v>124.86000000000001</v>
      </c>
      <c r="G40" s="29">
        <f t="shared" si="5"/>
        <v>2.339999999999975</v>
      </c>
    </row>
    <row r="41" spans="1:7" ht="15.75">
      <c r="A41" s="12" t="s">
        <v>19</v>
      </c>
      <c r="B41" s="13">
        <v>2.88</v>
      </c>
      <c r="C41" s="13">
        <v>4.62</v>
      </c>
      <c r="D41" s="28">
        <f t="shared" si="4"/>
        <v>1.7400000000000002</v>
      </c>
      <c r="E41" s="29">
        <f t="shared" si="6"/>
        <v>125.40000000000003</v>
      </c>
      <c r="F41" s="29">
        <f t="shared" si="7"/>
        <v>129.48000000000002</v>
      </c>
      <c r="G41" s="29">
        <f t="shared" si="5"/>
        <v>4.079999999999984</v>
      </c>
    </row>
    <row r="42" spans="1:7" ht="15.75">
      <c r="A42" s="12" t="s">
        <v>7</v>
      </c>
      <c r="B42" s="13">
        <v>3.27</v>
      </c>
      <c r="C42" s="13">
        <v>3.18</v>
      </c>
      <c r="D42" s="28">
        <f t="shared" si="4"/>
        <v>-0.08999999999999986</v>
      </c>
      <c r="E42" s="29">
        <f t="shared" si="6"/>
        <v>128.67000000000004</v>
      </c>
      <c r="F42" s="29">
        <f t="shared" si="7"/>
        <v>132.66000000000003</v>
      </c>
      <c r="G42" s="29">
        <f t="shared" si="5"/>
        <v>3.9899999999999807</v>
      </c>
    </row>
    <row r="43" spans="1:7" ht="15.75">
      <c r="A43" s="12" t="s">
        <v>8</v>
      </c>
      <c r="B43" s="13">
        <v>3.48</v>
      </c>
      <c r="C43" s="13">
        <v>7.28</v>
      </c>
      <c r="D43" s="28">
        <f t="shared" si="4"/>
        <v>3.8000000000000003</v>
      </c>
      <c r="E43" s="29">
        <f t="shared" si="6"/>
        <v>132.15000000000003</v>
      </c>
      <c r="F43" s="29">
        <f t="shared" si="7"/>
        <v>139.94000000000003</v>
      </c>
      <c r="G43" s="29">
        <f t="shared" si="5"/>
        <v>7.789999999999992</v>
      </c>
    </row>
    <row r="44" spans="1:7" ht="15.75">
      <c r="A44" s="12" t="s">
        <v>20</v>
      </c>
      <c r="B44" s="13">
        <v>3.03</v>
      </c>
      <c r="C44" s="13">
        <v>1.83</v>
      </c>
      <c r="D44" s="28">
        <f t="shared" si="4"/>
        <v>-1.1999999999999997</v>
      </c>
      <c r="E44" s="29">
        <f t="shared" si="6"/>
        <v>135.18000000000004</v>
      </c>
      <c r="F44" s="29">
        <f t="shared" si="7"/>
        <v>141.77000000000004</v>
      </c>
      <c r="G44" s="29">
        <f t="shared" si="5"/>
        <v>6.590000000000003</v>
      </c>
    </row>
    <row r="45" spans="1:7" ht="15.75">
      <c r="A45" s="12" t="s">
        <v>10</v>
      </c>
      <c r="B45" s="13">
        <v>2.91</v>
      </c>
      <c r="C45" s="13">
        <v>1.83</v>
      </c>
      <c r="D45" s="28">
        <f t="shared" si="4"/>
        <v>-1.08</v>
      </c>
      <c r="E45" s="29">
        <f t="shared" si="6"/>
        <v>138.09000000000003</v>
      </c>
      <c r="F45" s="29">
        <f t="shared" si="7"/>
        <v>143.60000000000005</v>
      </c>
      <c r="G45" s="29">
        <f t="shared" si="5"/>
        <v>5.510000000000019</v>
      </c>
    </row>
    <row r="46" spans="1:20" ht="15.75">
      <c r="A46" s="12" t="s">
        <v>11</v>
      </c>
      <c r="B46" s="13">
        <v>3.43</v>
      </c>
      <c r="C46" s="13">
        <v>3.49</v>
      </c>
      <c r="D46" s="28">
        <f t="shared" si="4"/>
        <v>0.06000000000000005</v>
      </c>
      <c r="E46" s="29">
        <f t="shared" si="6"/>
        <v>141.52000000000004</v>
      </c>
      <c r="F46" s="29">
        <f t="shared" si="7"/>
        <v>147.09000000000006</v>
      </c>
      <c r="G46" s="29">
        <f t="shared" si="5"/>
        <v>5.570000000000022</v>
      </c>
      <c r="H46" s="1"/>
      <c r="I46" s="3" t="s">
        <v>21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2" t="s">
        <v>26</v>
      </c>
    </row>
    <row r="47" spans="1:7" ht="15.75">
      <c r="A47" s="12" t="s">
        <v>12</v>
      </c>
      <c r="B47" s="13">
        <v>3.39</v>
      </c>
      <c r="C47" s="13">
        <v>1.49</v>
      </c>
      <c r="D47" s="28">
        <f t="shared" si="4"/>
        <v>-1.9000000000000001</v>
      </c>
      <c r="E47" s="29">
        <f t="shared" si="6"/>
        <v>144.91000000000003</v>
      </c>
      <c r="F47" s="29">
        <f t="shared" si="7"/>
        <v>148.58000000000007</v>
      </c>
      <c r="G47" s="29">
        <f t="shared" si="5"/>
        <v>3.6700000000000443</v>
      </c>
    </row>
    <row r="48" spans="1:7" ht="15.75">
      <c r="A48" s="12" t="s">
        <v>11</v>
      </c>
      <c r="B48" s="13">
        <v>3.84</v>
      </c>
      <c r="C48" s="13">
        <v>0.82</v>
      </c>
      <c r="D48" s="28">
        <f t="shared" si="4"/>
        <v>-3.02</v>
      </c>
      <c r="E48" s="29">
        <f t="shared" si="6"/>
        <v>148.75000000000003</v>
      </c>
      <c r="F48" s="29">
        <f t="shared" si="7"/>
        <v>149.40000000000006</v>
      </c>
      <c r="G48" s="29">
        <f t="shared" si="5"/>
        <v>0.6500000000000341</v>
      </c>
    </row>
    <row r="49" spans="1:7" ht="15.75">
      <c r="A49" s="12" t="s">
        <v>13</v>
      </c>
      <c r="B49" s="13">
        <v>3.55</v>
      </c>
      <c r="C49" s="13">
        <v>1.75</v>
      </c>
      <c r="D49" s="28">
        <f t="shared" si="4"/>
        <v>-1.7999999999999998</v>
      </c>
      <c r="E49" s="29">
        <f t="shared" si="6"/>
        <v>152.30000000000004</v>
      </c>
      <c r="F49" s="29">
        <f t="shared" si="7"/>
        <v>151.15000000000006</v>
      </c>
      <c r="G49" s="29">
        <f t="shared" si="5"/>
        <v>-1.1499999999999773</v>
      </c>
    </row>
    <row r="50" spans="1:7" ht="15.75">
      <c r="A50" s="12" t="s">
        <v>13</v>
      </c>
      <c r="B50" s="13">
        <v>4.23</v>
      </c>
      <c r="C50" s="13">
        <v>3.08</v>
      </c>
      <c r="D50" s="28">
        <f t="shared" si="4"/>
        <v>-1.1500000000000004</v>
      </c>
      <c r="E50" s="29">
        <f t="shared" si="6"/>
        <v>156.53000000000003</v>
      </c>
      <c r="F50" s="29">
        <f t="shared" si="7"/>
        <v>154.23000000000008</v>
      </c>
      <c r="G50" s="29">
        <f t="shared" si="5"/>
        <v>-2.2999999999999545</v>
      </c>
    </row>
    <row r="51" spans="1:7" ht="15.75">
      <c r="A51" s="12" t="s">
        <v>12</v>
      </c>
      <c r="B51" s="13">
        <v>3.4</v>
      </c>
      <c r="C51" s="13">
        <v>3.67</v>
      </c>
      <c r="D51" s="28">
        <f t="shared" si="4"/>
        <v>0.27</v>
      </c>
      <c r="E51" s="29">
        <f t="shared" si="6"/>
        <v>159.93000000000004</v>
      </c>
      <c r="F51" s="29">
        <f t="shared" si="7"/>
        <v>157.90000000000006</v>
      </c>
      <c r="G51" s="29">
        <f t="shared" si="5"/>
        <v>-2.0299999999999727</v>
      </c>
    </row>
    <row r="52" spans="1:7" ht="15.75">
      <c r="A52" s="12" t="s">
        <v>14</v>
      </c>
      <c r="B52" s="13">
        <v>3.43</v>
      </c>
      <c r="C52" s="13">
        <v>1.95</v>
      </c>
      <c r="D52" s="28">
        <f t="shared" si="4"/>
        <v>-1.4800000000000002</v>
      </c>
      <c r="E52" s="29">
        <f t="shared" si="6"/>
        <v>163.36000000000004</v>
      </c>
      <c r="F52" s="29">
        <f t="shared" si="7"/>
        <v>159.85000000000005</v>
      </c>
      <c r="G52" s="29">
        <f t="shared" si="5"/>
        <v>-3.509999999999991</v>
      </c>
    </row>
    <row r="53" spans="1:7" ht="15.75">
      <c r="A53" s="12" t="s">
        <v>22</v>
      </c>
      <c r="B53" s="13">
        <v>2.88</v>
      </c>
      <c r="C53" s="13">
        <v>2.35</v>
      </c>
      <c r="D53" s="28">
        <f t="shared" si="4"/>
        <v>-0.5299999999999998</v>
      </c>
      <c r="E53" s="29">
        <f t="shared" si="6"/>
        <v>166.24000000000004</v>
      </c>
      <c r="F53" s="29">
        <f t="shared" si="7"/>
        <v>162.20000000000005</v>
      </c>
      <c r="G53" s="29">
        <f t="shared" si="5"/>
        <v>-4.039999999999992</v>
      </c>
    </row>
    <row r="54" spans="1:7" ht="15.75">
      <c r="A54" s="12" t="s">
        <v>7</v>
      </c>
      <c r="B54" s="13">
        <v>3.27</v>
      </c>
      <c r="C54" s="13">
        <v>2.93</v>
      </c>
      <c r="D54" s="28">
        <f t="shared" si="4"/>
        <v>-0.33999999999999986</v>
      </c>
      <c r="E54" s="29">
        <f t="shared" si="6"/>
        <v>169.51000000000005</v>
      </c>
      <c r="F54" s="29">
        <f t="shared" si="7"/>
        <v>165.13000000000005</v>
      </c>
      <c r="G54" s="29">
        <f t="shared" si="5"/>
        <v>-4.3799999999999955</v>
      </c>
    </row>
    <row r="55" spans="1:7" ht="15.75">
      <c r="A55" s="12" t="s">
        <v>8</v>
      </c>
      <c r="B55" s="13">
        <v>3.48</v>
      </c>
      <c r="C55" s="13">
        <v>2.57</v>
      </c>
      <c r="D55" s="28">
        <f t="shared" si="4"/>
        <v>-0.9100000000000001</v>
      </c>
      <c r="E55" s="29">
        <f t="shared" si="6"/>
        <v>172.99000000000004</v>
      </c>
      <c r="F55" s="29">
        <f t="shared" si="7"/>
        <v>167.70000000000005</v>
      </c>
      <c r="G55" s="29">
        <f t="shared" si="5"/>
        <v>-5.289999999999992</v>
      </c>
    </row>
    <row r="56" spans="1:7" ht="15.75">
      <c r="A56" s="12" t="s">
        <v>23</v>
      </c>
      <c r="B56" s="13">
        <v>3.03</v>
      </c>
      <c r="C56" s="13">
        <v>4.51</v>
      </c>
      <c r="D56" s="28">
        <f t="shared" si="4"/>
        <v>1.48</v>
      </c>
      <c r="E56" s="29">
        <f t="shared" si="6"/>
        <v>176.02000000000004</v>
      </c>
      <c r="F56" s="29">
        <f t="shared" si="7"/>
        <v>172.21000000000004</v>
      </c>
      <c r="G56" s="29">
        <f t="shared" si="5"/>
        <v>-3.8100000000000023</v>
      </c>
    </row>
    <row r="57" spans="1:7" ht="15.75">
      <c r="A57" s="12" t="s">
        <v>10</v>
      </c>
      <c r="B57" s="13">
        <v>2.91</v>
      </c>
      <c r="C57" s="13">
        <v>2.87</v>
      </c>
      <c r="D57" s="28">
        <f t="shared" si="4"/>
        <v>-0.040000000000000036</v>
      </c>
      <c r="E57" s="29">
        <f t="shared" si="6"/>
        <v>178.93000000000004</v>
      </c>
      <c r="F57" s="29">
        <f t="shared" si="7"/>
        <v>175.08000000000004</v>
      </c>
      <c r="G57" s="29">
        <f t="shared" si="5"/>
        <v>-3.8499999999999943</v>
      </c>
    </row>
    <row r="58" spans="1:7" ht="15.75">
      <c r="A58" s="12" t="s">
        <v>11</v>
      </c>
      <c r="B58" s="13">
        <v>3.43</v>
      </c>
      <c r="C58" s="13">
        <v>5.23</v>
      </c>
      <c r="D58" s="28">
        <f t="shared" si="4"/>
        <v>1.8000000000000003</v>
      </c>
      <c r="E58" s="29">
        <f t="shared" si="6"/>
        <v>182.36000000000004</v>
      </c>
      <c r="F58" s="29">
        <f t="shared" si="7"/>
        <v>180.31000000000003</v>
      </c>
      <c r="G58" s="29">
        <f t="shared" si="5"/>
        <v>-2.0500000000000114</v>
      </c>
    </row>
    <row r="59" spans="1:7" ht="15.75">
      <c r="A59" s="12" t="s">
        <v>12</v>
      </c>
      <c r="B59" s="13">
        <v>3.39</v>
      </c>
      <c r="C59" s="13">
        <v>2.94</v>
      </c>
      <c r="D59" s="28">
        <f t="shared" si="4"/>
        <v>-0.4500000000000002</v>
      </c>
      <c r="E59" s="29">
        <f t="shared" si="6"/>
        <v>185.75000000000003</v>
      </c>
      <c r="F59" s="29">
        <f t="shared" si="7"/>
        <v>183.25000000000003</v>
      </c>
      <c r="G59" s="29">
        <f t="shared" si="5"/>
        <v>-2.5</v>
      </c>
    </row>
    <row r="60" spans="1:7" ht="15.75">
      <c r="A60" s="12" t="s">
        <v>11</v>
      </c>
      <c r="B60" s="13">
        <v>3.84</v>
      </c>
      <c r="C60" s="13">
        <v>4.13</v>
      </c>
      <c r="D60" s="28">
        <f t="shared" si="4"/>
        <v>0.29000000000000004</v>
      </c>
      <c r="E60" s="29">
        <f t="shared" si="6"/>
        <v>189.59000000000003</v>
      </c>
      <c r="F60" s="29">
        <f t="shared" si="7"/>
        <v>187.38000000000002</v>
      </c>
      <c r="G60" s="29">
        <f t="shared" si="5"/>
        <v>-2.210000000000008</v>
      </c>
    </row>
    <row r="61" spans="1:7" ht="15.75">
      <c r="A61" s="12" t="s">
        <v>13</v>
      </c>
      <c r="B61" s="13">
        <v>3.55</v>
      </c>
      <c r="C61" s="13">
        <v>4.66</v>
      </c>
      <c r="D61" s="28">
        <f t="shared" si="4"/>
        <v>1.1100000000000003</v>
      </c>
      <c r="E61" s="29">
        <f t="shared" si="6"/>
        <v>193.14000000000004</v>
      </c>
      <c r="F61" s="29">
        <f t="shared" si="7"/>
        <v>192.04000000000002</v>
      </c>
      <c r="G61" s="29">
        <f t="shared" si="5"/>
        <v>-1.1000000000000227</v>
      </c>
    </row>
    <row r="62" spans="1:7" ht="15.75">
      <c r="A62" s="12" t="s">
        <v>13</v>
      </c>
      <c r="B62" s="13">
        <v>4.23</v>
      </c>
      <c r="C62" s="13">
        <v>2.18</v>
      </c>
      <c r="D62" s="28">
        <f t="shared" si="4"/>
        <v>-2.0500000000000003</v>
      </c>
      <c r="E62" s="29">
        <f t="shared" si="6"/>
        <v>197.37000000000003</v>
      </c>
      <c r="F62" s="29">
        <f t="shared" si="7"/>
        <v>194.22000000000003</v>
      </c>
      <c r="G62" s="29">
        <f t="shared" si="5"/>
        <v>-3.1500000000000057</v>
      </c>
    </row>
    <row r="63" spans="1:7" ht="15.75">
      <c r="A63" s="12" t="s">
        <v>12</v>
      </c>
      <c r="B63" s="13">
        <v>3.4</v>
      </c>
      <c r="C63" s="13">
        <v>3.14</v>
      </c>
      <c r="D63" s="28">
        <f t="shared" si="4"/>
        <v>-0.2599999999999998</v>
      </c>
      <c r="E63" s="29">
        <f t="shared" si="6"/>
        <v>200.77000000000004</v>
      </c>
      <c r="F63" s="29">
        <f t="shared" si="7"/>
        <v>197.36</v>
      </c>
      <c r="G63" s="29">
        <f t="shared" si="5"/>
        <v>-3.410000000000025</v>
      </c>
    </row>
    <row r="64" spans="1:7" ht="15.75">
      <c r="A64" s="12" t="s">
        <v>14</v>
      </c>
      <c r="B64" s="13">
        <v>3.43</v>
      </c>
      <c r="C64" s="13">
        <v>1.6</v>
      </c>
      <c r="D64" s="28">
        <v>-1.99</v>
      </c>
      <c r="E64" s="29">
        <f t="shared" si="6"/>
        <v>204.20000000000005</v>
      </c>
      <c r="F64" s="29">
        <f t="shared" si="7"/>
        <v>198.96</v>
      </c>
      <c r="G64" s="29">
        <f t="shared" si="5"/>
        <v>-5.2400000000000375</v>
      </c>
    </row>
    <row r="65" spans="1:7" ht="15.75">
      <c r="A65" s="12" t="s">
        <v>24</v>
      </c>
      <c r="B65" s="13">
        <v>2.88</v>
      </c>
      <c r="C65" s="13">
        <v>2.81</v>
      </c>
      <c r="D65" s="28">
        <f aca="true" t="shared" si="8" ref="D65:D70">C65-B65</f>
        <v>-0.06999999999999984</v>
      </c>
      <c r="E65" s="29">
        <f t="shared" si="6"/>
        <v>207.08000000000004</v>
      </c>
      <c r="F65" s="29">
        <f t="shared" si="7"/>
        <v>201.77</v>
      </c>
      <c r="G65" s="29">
        <f t="shared" si="5"/>
        <v>-5.310000000000031</v>
      </c>
    </row>
    <row r="66" spans="1:7" ht="15.75">
      <c r="A66" s="12" t="s">
        <v>7</v>
      </c>
      <c r="B66" s="13">
        <v>3.27</v>
      </c>
      <c r="C66" s="13">
        <v>1.27</v>
      </c>
      <c r="D66" s="28">
        <f t="shared" si="8"/>
        <v>-2</v>
      </c>
      <c r="E66" s="29">
        <f t="shared" si="6"/>
        <v>210.35000000000005</v>
      </c>
      <c r="F66" s="29">
        <f t="shared" si="7"/>
        <v>203.04000000000002</v>
      </c>
      <c r="G66" s="29">
        <f t="shared" si="5"/>
        <v>-7.310000000000031</v>
      </c>
    </row>
    <row r="67" spans="1:7" ht="15.75">
      <c r="A67" s="12" t="s">
        <v>8</v>
      </c>
      <c r="B67" s="13">
        <v>3.48</v>
      </c>
      <c r="C67" s="13">
        <v>0.88</v>
      </c>
      <c r="D67" s="28">
        <f t="shared" si="8"/>
        <v>-2.6</v>
      </c>
      <c r="E67" s="29">
        <f t="shared" si="6"/>
        <v>213.83000000000004</v>
      </c>
      <c r="F67" s="29">
        <f t="shared" si="7"/>
        <v>203.92000000000002</v>
      </c>
      <c r="G67" s="29">
        <f t="shared" si="5"/>
        <v>-9.910000000000025</v>
      </c>
    </row>
    <row r="68" spans="1:7" ht="15.75">
      <c r="A68" s="12" t="s">
        <v>25</v>
      </c>
      <c r="B68" s="13">
        <v>3.03</v>
      </c>
      <c r="C68" s="13">
        <v>5.42</v>
      </c>
      <c r="D68" s="28">
        <f t="shared" si="8"/>
        <v>2.39</v>
      </c>
      <c r="E68" s="29">
        <f t="shared" si="6"/>
        <v>216.86000000000004</v>
      </c>
      <c r="F68" s="29">
        <f t="shared" si="7"/>
        <v>209.34</v>
      </c>
      <c r="G68" s="29">
        <f t="shared" si="5"/>
        <v>-7.520000000000039</v>
      </c>
    </row>
    <row r="69" spans="1:7" ht="15.75">
      <c r="A69" s="12" t="s">
        <v>10</v>
      </c>
      <c r="B69" s="13">
        <v>2.91</v>
      </c>
      <c r="C69" s="13">
        <v>3</v>
      </c>
      <c r="D69" s="28">
        <f t="shared" si="8"/>
        <v>0.08999999999999986</v>
      </c>
      <c r="E69" s="29">
        <f t="shared" si="6"/>
        <v>219.77000000000004</v>
      </c>
      <c r="F69" s="29">
        <f t="shared" si="7"/>
        <v>212.34</v>
      </c>
      <c r="G69" s="29">
        <f aca="true" t="shared" si="9" ref="G69:G78">F69-E69</f>
        <v>-7.430000000000035</v>
      </c>
    </row>
    <row r="70" spans="1:7" ht="15.75">
      <c r="A70" s="12" t="s">
        <v>11</v>
      </c>
      <c r="B70" s="13">
        <v>3.43</v>
      </c>
      <c r="C70" s="13">
        <v>5</v>
      </c>
      <c r="D70" s="28">
        <f t="shared" si="8"/>
        <v>1.5699999999999998</v>
      </c>
      <c r="E70" s="29">
        <f t="shared" si="6"/>
        <v>223.20000000000005</v>
      </c>
      <c r="F70" s="29">
        <f t="shared" si="7"/>
        <v>217.34</v>
      </c>
      <c r="G70" s="29">
        <f t="shared" si="9"/>
        <v>-5.860000000000042</v>
      </c>
    </row>
    <row r="71" spans="1:7" ht="15.75">
      <c r="A71" s="12" t="s">
        <v>12</v>
      </c>
      <c r="B71" s="13">
        <v>3.39</v>
      </c>
      <c r="C71" s="13">
        <v>3.37</v>
      </c>
      <c r="D71" s="28">
        <f aca="true" t="shared" si="10" ref="D71:D78">C71-B71</f>
        <v>-0.020000000000000018</v>
      </c>
      <c r="E71" s="29">
        <f aca="true" t="shared" si="11" ref="E71:F78">E70+B71</f>
        <v>226.59000000000003</v>
      </c>
      <c r="F71" s="29">
        <f t="shared" si="11"/>
        <v>220.71</v>
      </c>
      <c r="G71" s="29">
        <f t="shared" si="9"/>
        <v>-5.880000000000024</v>
      </c>
    </row>
    <row r="72" spans="1:7" ht="15.75">
      <c r="A72" s="12" t="s">
        <v>11</v>
      </c>
      <c r="B72" s="13">
        <v>3.84</v>
      </c>
      <c r="C72" s="13">
        <v>3.1</v>
      </c>
      <c r="D72" s="28">
        <f t="shared" si="10"/>
        <v>-0.7399999999999998</v>
      </c>
      <c r="E72" s="29">
        <f t="shared" si="11"/>
        <v>230.43000000000004</v>
      </c>
      <c r="F72" s="29">
        <f t="shared" si="11"/>
        <v>223.81</v>
      </c>
      <c r="G72" s="29">
        <f t="shared" si="9"/>
        <v>-6.620000000000033</v>
      </c>
    </row>
    <row r="73" spans="1:7" ht="15.75">
      <c r="A73" s="12" t="s">
        <v>13</v>
      </c>
      <c r="B73" s="13">
        <v>3.55</v>
      </c>
      <c r="C73" s="13">
        <v>1.67</v>
      </c>
      <c r="D73" s="28">
        <f t="shared" si="10"/>
        <v>-1.88</v>
      </c>
      <c r="E73" s="29">
        <f t="shared" si="11"/>
        <v>233.98000000000005</v>
      </c>
      <c r="F73" s="29">
        <f t="shared" si="11"/>
        <v>225.48</v>
      </c>
      <c r="G73" s="29">
        <f t="shared" si="9"/>
        <v>-8.500000000000057</v>
      </c>
    </row>
    <row r="74" spans="1:7" ht="15.75">
      <c r="A74" s="15" t="s">
        <v>13</v>
      </c>
      <c r="B74" s="16">
        <v>4.23</v>
      </c>
      <c r="C74" s="17">
        <v>0.76</v>
      </c>
      <c r="D74" s="28">
        <f t="shared" si="10"/>
        <v>-3.4700000000000006</v>
      </c>
      <c r="E74" s="29">
        <f t="shared" si="11"/>
        <v>238.21000000000004</v>
      </c>
      <c r="F74" s="29">
        <f t="shared" si="11"/>
        <v>226.23999999999998</v>
      </c>
      <c r="G74" s="29">
        <f t="shared" si="9"/>
        <v>-11.970000000000056</v>
      </c>
    </row>
    <row r="75" spans="1:7" ht="15.75">
      <c r="A75" s="15" t="s">
        <v>12</v>
      </c>
      <c r="B75" s="18">
        <v>3.4</v>
      </c>
      <c r="C75" s="17">
        <v>4.25</v>
      </c>
      <c r="D75" s="28">
        <f t="shared" si="10"/>
        <v>0.8500000000000001</v>
      </c>
      <c r="E75" s="29">
        <f t="shared" si="11"/>
        <v>241.61000000000004</v>
      </c>
      <c r="F75" s="29">
        <f t="shared" si="11"/>
        <v>230.48999999999998</v>
      </c>
      <c r="G75" s="29">
        <f t="shared" si="9"/>
        <v>-11.120000000000061</v>
      </c>
    </row>
    <row r="76" spans="1:7" ht="15.75">
      <c r="A76" s="15" t="s">
        <v>14</v>
      </c>
      <c r="B76" s="16">
        <v>3.43</v>
      </c>
      <c r="C76" s="19">
        <v>12.68</v>
      </c>
      <c r="D76" s="28">
        <f t="shared" si="10"/>
        <v>9.25</v>
      </c>
      <c r="E76" s="29">
        <f t="shared" si="11"/>
        <v>245.04000000000005</v>
      </c>
      <c r="F76" s="29">
        <f t="shared" si="11"/>
        <v>243.17</v>
      </c>
      <c r="G76" s="29">
        <f t="shared" si="9"/>
        <v>-1.8700000000000614</v>
      </c>
    </row>
    <row r="77" spans="1:7" ht="15.75">
      <c r="A77" s="15" t="s">
        <v>27</v>
      </c>
      <c r="B77" s="16">
        <v>2.88</v>
      </c>
      <c r="C77" s="19">
        <v>3.43</v>
      </c>
      <c r="D77" s="28">
        <f t="shared" si="10"/>
        <v>0.5500000000000003</v>
      </c>
      <c r="E77" s="29">
        <f t="shared" si="11"/>
        <v>247.92000000000004</v>
      </c>
      <c r="F77" s="29">
        <f t="shared" si="11"/>
        <v>246.6</v>
      </c>
      <c r="G77" s="29">
        <f t="shared" si="9"/>
        <v>-1.32000000000005</v>
      </c>
    </row>
    <row r="78" spans="1:7" ht="15.75">
      <c r="A78" s="15" t="s">
        <v>7</v>
      </c>
      <c r="B78" s="16">
        <v>3.27</v>
      </c>
      <c r="C78" s="19">
        <v>2.11</v>
      </c>
      <c r="D78" s="28">
        <f t="shared" si="10"/>
        <v>-1.1600000000000001</v>
      </c>
      <c r="E78" s="29">
        <f t="shared" si="11"/>
        <v>251.19000000000005</v>
      </c>
      <c r="F78" s="29">
        <f t="shared" si="11"/>
        <v>248.71</v>
      </c>
      <c r="G78" s="29">
        <f t="shared" si="9"/>
        <v>-2.4800000000000466</v>
      </c>
    </row>
    <row r="79" spans="1:7" ht="15.75">
      <c r="A79" s="15" t="s">
        <v>8</v>
      </c>
      <c r="B79" s="16">
        <v>3.48</v>
      </c>
      <c r="C79" s="19">
        <v>1.85</v>
      </c>
      <c r="D79" s="28">
        <f aca="true" t="shared" si="12" ref="D79:D142">C79-B79</f>
        <v>-1.63</v>
      </c>
      <c r="E79" s="29">
        <f aca="true" t="shared" si="13" ref="E79:E110">E78+B79</f>
        <v>254.67000000000004</v>
      </c>
      <c r="F79" s="29">
        <f aca="true" t="shared" si="14" ref="F79:F105">F78+C79</f>
        <v>250.56</v>
      </c>
      <c r="G79" s="29">
        <f aca="true" t="shared" si="15" ref="G79:G105">F79-E79</f>
        <v>-4.110000000000042</v>
      </c>
    </row>
    <row r="80" spans="1:7" ht="15.75">
      <c r="A80" s="15" t="s">
        <v>28</v>
      </c>
      <c r="B80" s="16">
        <v>3.03</v>
      </c>
      <c r="C80" s="19">
        <v>1.99</v>
      </c>
      <c r="D80" s="28">
        <f t="shared" si="12"/>
        <v>-1.0399999999999998</v>
      </c>
      <c r="E80" s="29">
        <f t="shared" si="13"/>
        <v>257.70000000000005</v>
      </c>
      <c r="F80" s="29">
        <f t="shared" si="14"/>
        <v>252.55</v>
      </c>
      <c r="G80" s="29">
        <f t="shared" si="15"/>
        <v>-5.150000000000034</v>
      </c>
    </row>
    <row r="81" spans="1:7" ht="15.75">
      <c r="A81" s="15" t="s">
        <v>10</v>
      </c>
      <c r="B81" s="16">
        <v>2.91</v>
      </c>
      <c r="C81" s="19">
        <v>1.95</v>
      </c>
      <c r="D81" s="28">
        <f t="shared" si="12"/>
        <v>-0.9600000000000002</v>
      </c>
      <c r="E81" s="29">
        <f t="shared" si="13"/>
        <v>260.61000000000007</v>
      </c>
      <c r="F81" s="29">
        <f t="shared" si="14"/>
        <v>254.5</v>
      </c>
      <c r="G81" s="29">
        <f t="shared" si="15"/>
        <v>-6.1100000000000705</v>
      </c>
    </row>
    <row r="82" spans="1:7" ht="15.75">
      <c r="A82" s="15" t="s">
        <v>11</v>
      </c>
      <c r="B82" s="18">
        <v>3.43</v>
      </c>
      <c r="C82" s="19">
        <v>9.14</v>
      </c>
      <c r="D82" s="28">
        <f t="shared" si="12"/>
        <v>5.710000000000001</v>
      </c>
      <c r="E82" s="29">
        <f t="shared" si="13"/>
        <v>264.0400000000001</v>
      </c>
      <c r="F82" s="29">
        <f t="shared" si="14"/>
        <v>263.64</v>
      </c>
      <c r="G82" s="29">
        <f t="shared" si="15"/>
        <v>-0.40000000000009095</v>
      </c>
    </row>
    <row r="83" spans="1:7" ht="15.75">
      <c r="A83" s="15" t="s">
        <v>12</v>
      </c>
      <c r="B83" s="18">
        <v>3.39</v>
      </c>
      <c r="C83" s="19">
        <v>3.43</v>
      </c>
      <c r="D83" s="28">
        <f t="shared" si="12"/>
        <v>0.040000000000000036</v>
      </c>
      <c r="E83" s="29">
        <f t="shared" si="13"/>
        <v>267.43000000000006</v>
      </c>
      <c r="F83" s="29">
        <f t="shared" si="14"/>
        <v>267.07</v>
      </c>
      <c r="G83" s="29">
        <f t="shared" si="15"/>
        <v>-0.3600000000000705</v>
      </c>
    </row>
    <row r="84" spans="1:7" ht="15.75">
      <c r="A84" s="15" t="s">
        <v>11</v>
      </c>
      <c r="B84" s="18">
        <v>3.84</v>
      </c>
      <c r="C84" s="19">
        <v>3.72</v>
      </c>
      <c r="D84" s="28">
        <f t="shared" si="12"/>
        <v>-0.11999999999999966</v>
      </c>
      <c r="E84" s="29">
        <f t="shared" si="13"/>
        <v>271.27000000000004</v>
      </c>
      <c r="F84" s="29">
        <f t="shared" si="14"/>
        <v>270.79</v>
      </c>
      <c r="G84" s="29">
        <f t="shared" si="15"/>
        <v>-0.4800000000000182</v>
      </c>
    </row>
    <row r="85" spans="1:7" ht="15.75">
      <c r="A85" s="15" t="s">
        <v>13</v>
      </c>
      <c r="B85" s="18">
        <v>3.55</v>
      </c>
      <c r="C85" s="19">
        <v>4.84</v>
      </c>
      <c r="D85" s="28">
        <f t="shared" si="12"/>
        <v>1.29</v>
      </c>
      <c r="E85" s="29">
        <f t="shared" si="13"/>
        <v>274.82000000000005</v>
      </c>
      <c r="F85" s="29">
        <f t="shared" si="14"/>
        <v>275.63</v>
      </c>
      <c r="G85" s="29">
        <f t="shared" si="15"/>
        <v>0.8099999999999454</v>
      </c>
    </row>
    <row r="86" spans="1:7" ht="15.75">
      <c r="A86" s="15" t="s">
        <v>13</v>
      </c>
      <c r="B86" s="18">
        <v>4.23</v>
      </c>
      <c r="C86" s="19">
        <v>4.63</v>
      </c>
      <c r="D86" s="28">
        <f t="shared" si="12"/>
        <v>0.39999999999999947</v>
      </c>
      <c r="E86" s="29">
        <f t="shared" si="13"/>
        <v>279.05000000000007</v>
      </c>
      <c r="F86" s="29">
        <f t="shared" si="14"/>
        <v>280.26</v>
      </c>
      <c r="G86" s="29">
        <f t="shared" si="15"/>
        <v>1.2099999999999227</v>
      </c>
    </row>
    <row r="87" spans="1:7" ht="15.75">
      <c r="A87" s="17" t="s">
        <v>12</v>
      </c>
      <c r="B87" s="19">
        <v>3.4</v>
      </c>
      <c r="C87" s="19">
        <v>3.2</v>
      </c>
      <c r="D87" s="22">
        <f t="shared" si="12"/>
        <v>-0.19999999999999973</v>
      </c>
      <c r="E87" s="22">
        <f t="shared" si="13"/>
        <v>282.45000000000005</v>
      </c>
      <c r="F87" s="22">
        <f t="shared" si="14"/>
        <v>283.46</v>
      </c>
      <c r="G87" s="22">
        <f t="shared" si="15"/>
        <v>1.009999999999934</v>
      </c>
    </row>
    <row r="88" spans="1:7" ht="15.75">
      <c r="A88" s="17" t="s">
        <v>14</v>
      </c>
      <c r="B88" s="19">
        <v>3.43</v>
      </c>
      <c r="C88" s="19">
        <v>7.33</v>
      </c>
      <c r="D88" s="22">
        <f t="shared" si="12"/>
        <v>3.9</v>
      </c>
      <c r="E88" s="22">
        <f t="shared" si="13"/>
        <v>285.88000000000005</v>
      </c>
      <c r="F88" s="22">
        <f t="shared" si="14"/>
        <v>290.78999999999996</v>
      </c>
      <c r="G88" s="22">
        <f t="shared" si="15"/>
        <v>4.909999999999911</v>
      </c>
    </row>
    <row r="89" spans="1:7" ht="15.75">
      <c r="A89" s="17" t="s">
        <v>29</v>
      </c>
      <c r="B89" s="19">
        <v>2.88</v>
      </c>
      <c r="C89" s="17">
        <v>0.12</v>
      </c>
      <c r="D89" s="22">
        <f t="shared" si="12"/>
        <v>-2.76</v>
      </c>
      <c r="E89" s="22">
        <f t="shared" si="13"/>
        <v>288.76000000000005</v>
      </c>
      <c r="F89" s="22">
        <f t="shared" si="14"/>
        <v>290.90999999999997</v>
      </c>
      <c r="G89" s="22">
        <f t="shared" si="15"/>
        <v>2.1499999999999204</v>
      </c>
    </row>
    <row r="90" spans="1:7" ht="15.75">
      <c r="A90" s="17" t="s">
        <v>7</v>
      </c>
      <c r="B90" s="19">
        <v>3.27</v>
      </c>
      <c r="C90" s="17">
        <v>2.5</v>
      </c>
      <c r="D90" s="22">
        <f t="shared" si="12"/>
        <v>-0.77</v>
      </c>
      <c r="E90" s="22">
        <f t="shared" si="13"/>
        <v>292.03000000000003</v>
      </c>
      <c r="F90" s="22">
        <f t="shared" si="14"/>
        <v>293.40999999999997</v>
      </c>
      <c r="G90" s="22">
        <f t="shared" si="15"/>
        <v>1.3799999999999386</v>
      </c>
    </row>
    <row r="91" spans="1:7" ht="15.75">
      <c r="A91" s="17" t="s">
        <v>30</v>
      </c>
      <c r="B91" s="19">
        <v>3.48</v>
      </c>
      <c r="C91" s="17">
        <v>2.75</v>
      </c>
      <c r="D91" s="22">
        <f t="shared" si="12"/>
        <v>-0.73</v>
      </c>
      <c r="E91" s="22">
        <f t="shared" si="13"/>
        <v>295.51000000000005</v>
      </c>
      <c r="F91" s="22">
        <f t="shared" si="14"/>
        <v>296.15999999999997</v>
      </c>
      <c r="G91" s="22">
        <f t="shared" si="15"/>
        <v>0.6499999999999204</v>
      </c>
    </row>
    <row r="92" spans="1:7" ht="15.75">
      <c r="A92" s="17" t="s">
        <v>31</v>
      </c>
      <c r="B92" s="17">
        <v>3.43</v>
      </c>
      <c r="C92" s="17">
        <v>2.68</v>
      </c>
      <c r="D92" s="22">
        <f t="shared" si="12"/>
        <v>-0.75</v>
      </c>
      <c r="E92" s="22">
        <f t="shared" si="13"/>
        <v>298.94000000000005</v>
      </c>
      <c r="F92" s="22">
        <f t="shared" si="14"/>
        <v>298.84</v>
      </c>
      <c r="G92" s="22">
        <f t="shared" si="15"/>
        <v>-0.10000000000007958</v>
      </c>
    </row>
    <row r="93" spans="1:7" ht="15.75">
      <c r="A93" s="17" t="s">
        <v>32</v>
      </c>
      <c r="B93" s="17">
        <v>2.81</v>
      </c>
      <c r="C93" s="17">
        <v>2.85</v>
      </c>
      <c r="D93" s="22">
        <f t="shared" si="12"/>
        <v>0.040000000000000036</v>
      </c>
      <c r="E93" s="22">
        <f t="shared" si="13"/>
        <v>301.75000000000006</v>
      </c>
      <c r="F93" s="22">
        <f t="shared" si="14"/>
        <v>301.69</v>
      </c>
      <c r="G93" s="22">
        <f t="shared" si="15"/>
        <v>-0.06000000000005912</v>
      </c>
    </row>
    <row r="94" spans="1:7" ht="15.75">
      <c r="A94" s="17" t="s">
        <v>33</v>
      </c>
      <c r="B94" s="19">
        <v>3.97</v>
      </c>
      <c r="C94" s="17">
        <v>5.59</v>
      </c>
      <c r="D94" s="22">
        <f t="shared" si="12"/>
        <v>1.6199999999999997</v>
      </c>
      <c r="E94" s="22">
        <f t="shared" si="13"/>
        <v>305.7200000000001</v>
      </c>
      <c r="F94" s="22">
        <f t="shared" si="14"/>
        <v>307.28</v>
      </c>
      <c r="G94" s="22">
        <f t="shared" si="15"/>
        <v>1.5599999999998886</v>
      </c>
    </row>
    <row r="95" spans="1:7" ht="15.75">
      <c r="A95" s="17" t="s">
        <v>34</v>
      </c>
      <c r="B95" s="19">
        <v>3.39</v>
      </c>
      <c r="C95" s="17">
        <v>1.44</v>
      </c>
      <c r="D95" s="22">
        <f t="shared" si="12"/>
        <v>-1.9500000000000002</v>
      </c>
      <c r="E95" s="22">
        <f t="shared" si="13"/>
        <v>309.11000000000007</v>
      </c>
      <c r="F95" s="22">
        <f t="shared" si="14"/>
        <v>308.71999999999997</v>
      </c>
      <c r="G95" s="22">
        <f t="shared" si="15"/>
        <v>-0.39000000000010004</v>
      </c>
    </row>
    <row r="96" spans="1:7" ht="15.75">
      <c r="A96" s="17" t="s">
        <v>33</v>
      </c>
      <c r="B96" s="18">
        <v>4.15</v>
      </c>
      <c r="C96" s="17">
        <v>5.35</v>
      </c>
      <c r="D96" s="22">
        <f t="shared" si="12"/>
        <v>1.1999999999999993</v>
      </c>
      <c r="E96" s="22">
        <f t="shared" si="13"/>
        <v>313.26000000000005</v>
      </c>
      <c r="F96" s="22">
        <f t="shared" si="14"/>
        <v>314.07</v>
      </c>
      <c r="G96" s="22">
        <f t="shared" si="15"/>
        <v>0.8099999999999454</v>
      </c>
    </row>
    <row r="97" spans="1:7" ht="15.75">
      <c r="A97" s="17" t="s">
        <v>31</v>
      </c>
      <c r="B97" s="18">
        <v>3.5</v>
      </c>
      <c r="C97" s="17">
        <v>4.28</v>
      </c>
      <c r="D97" s="22">
        <f t="shared" si="12"/>
        <v>0.7800000000000002</v>
      </c>
      <c r="E97" s="22">
        <f t="shared" si="13"/>
        <v>316.76000000000005</v>
      </c>
      <c r="F97" s="22">
        <f t="shared" si="14"/>
        <v>318.34999999999997</v>
      </c>
      <c r="G97" s="22">
        <f t="shared" si="15"/>
        <v>1.5899999999999181</v>
      </c>
    </row>
    <row r="98" spans="1:7" ht="15.75">
      <c r="A98" s="17" t="s">
        <v>31</v>
      </c>
      <c r="B98" s="18">
        <v>4.28</v>
      </c>
      <c r="C98" s="17">
        <v>2.37</v>
      </c>
      <c r="D98" s="22">
        <f t="shared" si="12"/>
        <v>-1.9100000000000001</v>
      </c>
      <c r="E98" s="22">
        <f t="shared" si="13"/>
        <v>321.04</v>
      </c>
      <c r="F98" s="22">
        <f t="shared" si="14"/>
        <v>320.71999999999997</v>
      </c>
      <c r="G98" s="22">
        <f t="shared" si="15"/>
        <v>-0.32000000000005</v>
      </c>
    </row>
    <row r="99" spans="1:7" ht="15.75">
      <c r="A99" s="17" t="s">
        <v>34</v>
      </c>
      <c r="B99" s="19">
        <v>3.51</v>
      </c>
      <c r="C99" s="17">
        <v>1.84</v>
      </c>
      <c r="D99" s="22">
        <f t="shared" si="12"/>
        <v>-1.6699999999999997</v>
      </c>
      <c r="E99" s="22">
        <f t="shared" si="13"/>
        <v>324.55</v>
      </c>
      <c r="F99" s="22">
        <f t="shared" si="14"/>
        <v>322.55999999999995</v>
      </c>
      <c r="G99" s="22">
        <f t="shared" si="15"/>
        <v>-1.990000000000066</v>
      </c>
    </row>
    <row r="100" spans="1:7" ht="15.75">
      <c r="A100" s="17" t="s">
        <v>35</v>
      </c>
      <c r="B100" s="19">
        <v>4.01</v>
      </c>
      <c r="C100" s="17">
        <v>2.57</v>
      </c>
      <c r="D100" s="22">
        <f t="shared" si="12"/>
        <v>-1.44</v>
      </c>
      <c r="E100" s="22">
        <f t="shared" si="13"/>
        <v>328.56</v>
      </c>
      <c r="F100" s="22">
        <f t="shared" si="14"/>
        <v>325.12999999999994</v>
      </c>
      <c r="G100" s="22">
        <f t="shared" si="15"/>
        <v>-3.4300000000000637</v>
      </c>
    </row>
    <row r="101" spans="1:7" ht="15.75">
      <c r="A101" s="17" t="s">
        <v>36</v>
      </c>
      <c r="B101" s="19">
        <v>3.08</v>
      </c>
      <c r="C101" s="17">
        <v>0.74</v>
      </c>
      <c r="D101" s="22">
        <f t="shared" si="12"/>
        <v>-2.34</v>
      </c>
      <c r="E101" s="22">
        <f t="shared" si="13"/>
        <v>331.64</v>
      </c>
      <c r="F101" s="22">
        <f t="shared" si="14"/>
        <v>325.86999999999995</v>
      </c>
      <c r="G101" s="22">
        <f t="shared" si="15"/>
        <v>-5.770000000000039</v>
      </c>
    </row>
    <row r="102" spans="1:7" ht="15.75">
      <c r="A102" s="17" t="s">
        <v>37</v>
      </c>
      <c r="B102" s="17">
        <v>3.19</v>
      </c>
      <c r="C102" s="17">
        <v>0.98</v>
      </c>
      <c r="D102" s="22">
        <f t="shared" si="12"/>
        <v>-2.21</v>
      </c>
      <c r="E102" s="22">
        <f t="shared" si="13"/>
        <v>334.83</v>
      </c>
      <c r="F102" s="22">
        <f t="shared" si="14"/>
        <v>326.84999999999997</v>
      </c>
      <c r="G102" s="22">
        <f t="shared" si="15"/>
        <v>-7.980000000000018</v>
      </c>
    </row>
    <row r="103" spans="1:7" ht="15.75">
      <c r="A103" s="17" t="s">
        <v>38</v>
      </c>
      <c r="B103" s="19">
        <v>3.4</v>
      </c>
      <c r="C103" s="17">
        <v>1.95</v>
      </c>
      <c r="D103" s="22">
        <f t="shared" si="12"/>
        <v>-1.45</v>
      </c>
      <c r="E103" s="22">
        <f t="shared" si="13"/>
        <v>338.22999999999996</v>
      </c>
      <c r="F103" s="22">
        <f t="shared" si="14"/>
        <v>328.79999999999995</v>
      </c>
      <c r="G103" s="22">
        <f t="shared" si="15"/>
        <v>-9.430000000000007</v>
      </c>
    </row>
    <row r="104" spans="1:7" ht="15.75">
      <c r="A104" s="17" t="s">
        <v>39</v>
      </c>
      <c r="B104" s="17">
        <v>3.43</v>
      </c>
      <c r="C104" s="17">
        <v>2.72</v>
      </c>
      <c r="D104" s="22">
        <f t="shared" si="12"/>
        <v>-0.71</v>
      </c>
      <c r="E104" s="22">
        <f t="shared" si="13"/>
        <v>341.65999999999997</v>
      </c>
      <c r="F104" s="22">
        <f t="shared" si="14"/>
        <v>331.52</v>
      </c>
      <c r="G104" s="22">
        <f t="shared" si="15"/>
        <v>-10.139999999999986</v>
      </c>
    </row>
    <row r="105" spans="1:7" ht="15.75">
      <c r="A105" s="17" t="s">
        <v>40</v>
      </c>
      <c r="B105" s="17">
        <v>2.81</v>
      </c>
      <c r="C105" s="17">
        <v>0.33</v>
      </c>
      <c r="D105" s="22">
        <f t="shared" si="12"/>
        <v>-2.48</v>
      </c>
      <c r="E105" s="22">
        <f t="shared" si="13"/>
        <v>344.46999999999997</v>
      </c>
      <c r="F105" s="22">
        <f t="shared" si="14"/>
        <v>331.84999999999997</v>
      </c>
      <c r="G105" s="22">
        <f t="shared" si="15"/>
        <v>-12.620000000000005</v>
      </c>
    </row>
    <row r="106" spans="1:7" ht="15.75">
      <c r="A106" s="17" t="s">
        <v>41</v>
      </c>
      <c r="B106" s="19">
        <v>3.97</v>
      </c>
      <c r="C106" s="17">
        <v>3.71</v>
      </c>
      <c r="D106" s="22">
        <f t="shared" si="12"/>
        <v>-0.26000000000000023</v>
      </c>
      <c r="E106" s="22">
        <f t="shared" si="13"/>
        <v>348.44</v>
      </c>
      <c r="F106" s="22">
        <f aca="true" t="shared" si="16" ref="F106:G125">F105+C106</f>
        <v>335.55999999999995</v>
      </c>
      <c r="G106" s="22">
        <f t="shared" si="16"/>
        <v>-12.880000000000004</v>
      </c>
    </row>
    <row r="107" spans="1:7" ht="15.75">
      <c r="A107" s="17" t="s">
        <v>43</v>
      </c>
      <c r="B107" s="19">
        <v>3.39</v>
      </c>
      <c r="C107" s="17">
        <v>2.26</v>
      </c>
      <c r="D107" s="22">
        <f t="shared" si="12"/>
        <v>-1.1300000000000003</v>
      </c>
      <c r="E107" s="22">
        <f t="shared" si="13"/>
        <v>351.83</v>
      </c>
      <c r="F107" s="22">
        <f t="shared" si="16"/>
        <v>337.81999999999994</v>
      </c>
      <c r="G107" s="22">
        <f t="shared" si="16"/>
        <v>-14.010000000000005</v>
      </c>
    </row>
    <row r="108" spans="1:7" ht="15.75">
      <c r="A108" s="17" t="s">
        <v>42</v>
      </c>
      <c r="B108" s="18">
        <v>4.15</v>
      </c>
      <c r="C108" s="17">
        <v>3.41</v>
      </c>
      <c r="D108" s="22">
        <f t="shared" si="12"/>
        <v>-0.7400000000000002</v>
      </c>
      <c r="E108" s="22">
        <f t="shared" si="13"/>
        <v>355.97999999999996</v>
      </c>
      <c r="F108" s="22">
        <f t="shared" si="16"/>
        <v>341.22999999999996</v>
      </c>
      <c r="G108" s="22">
        <f t="shared" si="16"/>
        <v>-14.750000000000005</v>
      </c>
    </row>
    <row r="109" spans="1:7" ht="15.75">
      <c r="A109" s="17" t="s">
        <v>39</v>
      </c>
      <c r="B109" s="18">
        <v>3.5</v>
      </c>
      <c r="C109" s="17">
        <v>4.71</v>
      </c>
      <c r="D109" s="22">
        <f t="shared" si="12"/>
        <v>1.21</v>
      </c>
      <c r="E109" s="22">
        <f t="shared" si="13"/>
        <v>359.47999999999996</v>
      </c>
      <c r="F109" s="22">
        <f t="shared" si="16"/>
        <v>345.93999999999994</v>
      </c>
      <c r="G109" s="22">
        <f t="shared" si="16"/>
        <v>-13.540000000000006</v>
      </c>
    </row>
    <row r="110" spans="1:7" ht="15.75">
      <c r="A110" s="17" t="s">
        <v>39</v>
      </c>
      <c r="B110" s="18">
        <v>4.28</v>
      </c>
      <c r="C110" s="17">
        <v>1.36</v>
      </c>
      <c r="D110" s="22">
        <f t="shared" si="12"/>
        <v>-2.92</v>
      </c>
      <c r="E110" s="22">
        <f t="shared" si="13"/>
        <v>363.75999999999993</v>
      </c>
      <c r="F110" s="22">
        <f t="shared" si="16"/>
        <v>347.29999999999995</v>
      </c>
      <c r="G110" s="22">
        <f t="shared" si="16"/>
        <v>-16.460000000000008</v>
      </c>
    </row>
    <row r="111" spans="1:7" ht="15.75">
      <c r="A111" s="17" t="s">
        <v>43</v>
      </c>
      <c r="B111" s="19">
        <v>3.51</v>
      </c>
      <c r="C111" s="17">
        <v>1.92</v>
      </c>
      <c r="D111" s="22">
        <f t="shared" si="12"/>
        <v>-1.5899999999999999</v>
      </c>
      <c r="E111" s="22">
        <f aca="true" t="shared" si="17" ref="E111:E142">E110+B111</f>
        <v>367.2699999999999</v>
      </c>
      <c r="F111" s="22">
        <f t="shared" si="16"/>
        <v>349.21999999999997</v>
      </c>
      <c r="G111" s="22">
        <f t="shared" si="16"/>
        <v>-18.050000000000008</v>
      </c>
    </row>
    <row r="112" spans="1:8" ht="15.75">
      <c r="A112" s="17" t="s">
        <v>44</v>
      </c>
      <c r="B112" s="19">
        <v>4.01</v>
      </c>
      <c r="C112" s="17">
        <v>3.36</v>
      </c>
      <c r="D112" s="22">
        <f t="shared" si="12"/>
        <v>-0.6499999999999999</v>
      </c>
      <c r="E112" s="22">
        <f t="shared" si="17"/>
        <v>371.2799999999999</v>
      </c>
      <c r="F112" s="22">
        <f t="shared" si="16"/>
        <v>352.58</v>
      </c>
      <c r="G112" s="22">
        <f t="shared" si="16"/>
        <v>-18.700000000000006</v>
      </c>
      <c r="H112" s="4"/>
    </row>
    <row r="113" spans="1:7" ht="15.75">
      <c r="A113" s="17" t="s">
        <v>45</v>
      </c>
      <c r="B113" s="19">
        <v>3.08</v>
      </c>
      <c r="C113" s="17">
        <v>7.14</v>
      </c>
      <c r="D113" s="22">
        <f t="shared" si="12"/>
        <v>4.06</v>
      </c>
      <c r="E113" s="22">
        <f t="shared" si="17"/>
        <v>374.3599999999999</v>
      </c>
      <c r="F113" s="22">
        <f t="shared" si="16"/>
        <v>359.71999999999997</v>
      </c>
      <c r="G113" s="22">
        <f t="shared" si="16"/>
        <v>-14.640000000000008</v>
      </c>
    </row>
    <row r="114" spans="1:7" ht="15.75">
      <c r="A114" s="17" t="s">
        <v>46</v>
      </c>
      <c r="B114" s="17">
        <v>3.19</v>
      </c>
      <c r="C114" s="17">
        <v>5.33</v>
      </c>
      <c r="D114" s="22">
        <f t="shared" si="12"/>
        <v>2.14</v>
      </c>
      <c r="E114" s="22">
        <f t="shared" si="17"/>
        <v>377.5499999999999</v>
      </c>
      <c r="F114" s="22">
        <f t="shared" si="16"/>
        <v>365.04999999999995</v>
      </c>
      <c r="G114" s="22">
        <f t="shared" si="16"/>
        <v>-12.500000000000007</v>
      </c>
    </row>
    <row r="115" spans="1:7" ht="15.75">
      <c r="A115" s="17" t="s">
        <v>47</v>
      </c>
      <c r="B115" s="19">
        <v>3.4</v>
      </c>
      <c r="C115" s="17">
        <v>7</v>
      </c>
      <c r="D115" s="22">
        <f t="shared" si="12"/>
        <v>3.6</v>
      </c>
      <c r="E115" s="22">
        <f t="shared" si="17"/>
        <v>380.9499999999999</v>
      </c>
      <c r="F115" s="22">
        <f t="shared" si="16"/>
        <v>372.04999999999995</v>
      </c>
      <c r="G115" s="22">
        <f t="shared" si="16"/>
        <v>-8.900000000000007</v>
      </c>
    </row>
    <row r="116" spans="1:7" ht="15.75">
      <c r="A116" s="17" t="s">
        <v>48</v>
      </c>
      <c r="B116" s="17">
        <v>3.43</v>
      </c>
      <c r="C116" s="17">
        <v>1.79</v>
      </c>
      <c r="D116" s="5">
        <f t="shared" si="12"/>
        <v>-1.6400000000000001</v>
      </c>
      <c r="E116" s="22">
        <f t="shared" si="17"/>
        <v>384.3799999999999</v>
      </c>
      <c r="F116" s="22">
        <f t="shared" si="16"/>
        <v>373.84</v>
      </c>
      <c r="G116" s="22">
        <f t="shared" si="16"/>
        <v>-10.540000000000008</v>
      </c>
    </row>
    <row r="117" spans="1:7" ht="15.75">
      <c r="A117" s="17" t="s">
        <v>49</v>
      </c>
      <c r="B117" s="17">
        <v>2.81</v>
      </c>
      <c r="C117" s="17">
        <v>5.25</v>
      </c>
      <c r="D117" s="5">
        <f t="shared" si="12"/>
        <v>2.44</v>
      </c>
      <c r="E117" s="22">
        <f t="shared" si="17"/>
        <v>387.1899999999999</v>
      </c>
      <c r="F117" s="22">
        <f t="shared" si="16"/>
        <v>379.09</v>
      </c>
      <c r="G117" s="22">
        <f t="shared" si="16"/>
        <v>-8.100000000000009</v>
      </c>
    </row>
    <row r="118" spans="1:7" ht="15.75">
      <c r="A118" s="17" t="s">
        <v>50</v>
      </c>
      <c r="B118" s="19">
        <v>3.97</v>
      </c>
      <c r="C118" s="17">
        <v>4.75</v>
      </c>
      <c r="D118" s="5">
        <f t="shared" si="12"/>
        <v>0.7799999999999998</v>
      </c>
      <c r="E118" s="22">
        <f t="shared" si="17"/>
        <v>391.1599999999999</v>
      </c>
      <c r="F118" s="22">
        <f t="shared" si="16"/>
        <v>383.84</v>
      </c>
      <c r="G118" s="22">
        <f t="shared" si="16"/>
        <v>-7.320000000000009</v>
      </c>
    </row>
    <row r="119" spans="1:7" ht="15.75">
      <c r="A119" s="17" t="s">
        <v>51</v>
      </c>
      <c r="B119" s="19">
        <v>3.39</v>
      </c>
      <c r="C119" s="17">
        <v>2.62</v>
      </c>
      <c r="D119" s="5">
        <f t="shared" si="12"/>
        <v>-0.77</v>
      </c>
      <c r="E119" s="22">
        <f t="shared" si="17"/>
        <v>394.5499999999999</v>
      </c>
      <c r="F119" s="22">
        <f t="shared" si="16"/>
        <v>386.46</v>
      </c>
      <c r="G119" s="22">
        <f t="shared" si="16"/>
        <v>-8.090000000000009</v>
      </c>
    </row>
    <row r="120" spans="1:7" ht="15.75">
      <c r="A120" s="17" t="s">
        <v>50</v>
      </c>
      <c r="B120" s="18">
        <v>4.15</v>
      </c>
      <c r="C120" s="17">
        <v>3.93</v>
      </c>
      <c r="D120" s="5">
        <f t="shared" si="12"/>
        <v>-0.2200000000000002</v>
      </c>
      <c r="E120" s="22">
        <f t="shared" si="17"/>
        <v>398.6999999999999</v>
      </c>
      <c r="F120" s="22">
        <f t="shared" si="16"/>
        <v>390.39</v>
      </c>
      <c r="G120" s="22">
        <f t="shared" si="16"/>
        <v>-8.31000000000001</v>
      </c>
    </row>
    <row r="121" spans="1:7" ht="15.75">
      <c r="A121" s="17" t="s">
        <v>48</v>
      </c>
      <c r="B121" s="18">
        <v>3.5</v>
      </c>
      <c r="C121" s="17">
        <v>9.79</v>
      </c>
      <c r="D121" s="5">
        <f t="shared" si="12"/>
        <v>6.289999999999999</v>
      </c>
      <c r="E121" s="22">
        <f t="shared" si="17"/>
        <v>402.1999999999999</v>
      </c>
      <c r="F121" s="22">
        <f t="shared" si="16"/>
        <v>400.18</v>
      </c>
      <c r="G121" s="22">
        <f t="shared" si="16"/>
        <v>-2.0200000000000102</v>
      </c>
    </row>
    <row r="122" spans="1:7" ht="15.75">
      <c r="A122" s="17" t="s">
        <v>48</v>
      </c>
      <c r="B122" s="18">
        <v>4.28</v>
      </c>
      <c r="C122" s="17">
        <v>2.85</v>
      </c>
      <c r="D122" s="5">
        <f t="shared" si="12"/>
        <v>-1.4300000000000002</v>
      </c>
      <c r="E122" s="22">
        <f t="shared" si="17"/>
        <v>406.47999999999985</v>
      </c>
      <c r="F122" s="22">
        <f t="shared" si="16"/>
        <v>403.03000000000003</v>
      </c>
      <c r="G122" s="22">
        <f t="shared" si="16"/>
        <v>-3.4500000000000104</v>
      </c>
    </row>
    <row r="123" spans="1:7" ht="15.75">
      <c r="A123" s="17" t="s">
        <v>51</v>
      </c>
      <c r="B123" s="19">
        <v>3.51</v>
      </c>
      <c r="C123" s="17">
        <v>4.16</v>
      </c>
      <c r="D123" s="5">
        <f t="shared" si="12"/>
        <v>0.6500000000000004</v>
      </c>
      <c r="E123" s="22">
        <f t="shared" si="17"/>
        <v>409.98999999999984</v>
      </c>
      <c r="F123" s="22">
        <f t="shared" si="16"/>
        <v>407.19000000000005</v>
      </c>
      <c r="G123" s="22">
        <f t="shared" si="16"/>
        <v>-2.80000000000001</v>
      </c>
    </row>
    <row r="124" spans="1:7" ht="15.75">
      <c r="A124" s="17" t="s">
        <v>52</v>
      </c>
      <c r="B124" s="19">
        <v>4.01</v>
      </c>
      <c r="C124" s="17">
        <v>7.52</v>
      </c>
      <c r="D124" s="5">
        <f t="shared" si="12"/>
        <v>3.51</v>
      </c>
      <c r="E124" s="22">
        <f t="shared" si="17"/>
        <v>413.99999999999983</v>
      </c>
      <c r="F124" s="22">
        <f t="shared" si="16"/>
        <v>414.71000000000004</v>
      </c>
      <c r="G124" s="22">
        <f t="shared" si="16"/>
        <v>0.7099999999999898</v>
      </c>
    </row>
    <row r="125" spans="1:7" ht="15.75">
      <c r="A125" s="17" t="s">
        <v>53</v>
      </c>
      <c r="B125" s="19">
        <v>3.08</v>
      </c>
      <c r="C125" s="17">
        <v>4.39</v>
      </c>
      <c r="D125" s="5">
        <f t="shared" si="12"/>
        <v>1.3099999999999996</v>
      </c>
      <c r="E125" s="22">
        <f t="shared" si="17"/>
        <v>417.0799999999998</v>
      </c>
      <c r="F125" s="22">
        <f t="shared" si="16"/>
        <v>419.1</v>
      </c>
      <c r="G125" s="22">
        <f t="shared" si="16"/>
        <v>2.0199999999999894</v>
      </c>
    </row>
    <row r="126" spans="1:7" ht="15.75">
      <c r="A126" s="17" t="s">
        <v>54</v>
      </c>
      <c r="B126" s="17">
        <v>3.19</v>
      </c>
      <c r="C126" s="17">
        <v>3.48</v>
      </c>
      <c r="D126" s="5">
        <f t="shared" si="12"/>
        <v>0.29000000000000004</v>
      </c>
      <c r="E126" s="22">
        <f t="shared" si="17"/>
        <v>420.2699999999998</v>
      </c>
      <c r="F126" s="22">
        <f aca="true" t="shared" si="18" ref="F126:G141">F125+C126</f>
        <v>422.58000000000004</v>
      </c>
      <c r="G126" s="22">
        <f t="shared" si="18"/>
        <v>2.3099999999999894</v>
      </c>
    </row>
    <row r="127" spans="1:7" ht="15.75">
      <c r="A127" s="17" t="s">
        <v>55</v>
      </c>
      <c r="B127" s="19">
        <v>3.4</v>
      </c>
      <c r="C127" s="17">
        <v>4.93</v>
      </c>
      <c r="D127" s="5">
        <f t="shared" si="12"/>
        <v>1.5299999999999998</v>
      </c>
      <c r="E127" s="22">
        <f t="shared" si="17"/>
        <v>423.6699999999998</v>
      </c>
      <c r="F127" s="22">
        <f t="shared" si="18"/>
        <v>427.51000000000005</v>
      </c>
      <c r="G127" s="22">
        <f t="shared" si="18"/>
        <v>3.839999999999989</v>
      </c>
    </row>
    <row r="128" spans="1:7" ht="15.75">
      <c r="A128" s="17" t="s">
        <v>56</v>
      </c>
      <c r="B128" s="17">
        <v>3.43</v>
      </c>
      <c r="C128" s="17">
        <v>1.55</v>
      </c>
      <c r="D128" s="5">
        <f t="shared" si="12"/>
        <v>-1.8800000000000001</v>
      </c>
      <c r="E128" s="22">
        <f t="shared" si="17"/>
        <v>427.0999999999998</v>
      </c>
      <c r="F128" s="22">
        <f t="shared" si="18"/>
        <v>429.06000000000006</v>
      </c>
      <c r="G128" s="22">
        <f t="shared" si="18"/>
        <v>1.959999999999989</v>
      </c>
    </row>
    <row r="129" spans="1:7" ht="15.75">
      <c r="A129" s="20" t="s">
        <v>57</v>
      </c>
      <c r="B129" s="5">
        <v>2.81</v>
      </c>
      <c r="C129" s="21">
        <v>2.33</v>
      </c>
      <c r="D129" s="5">
        <f t="shared" si="12"/>
        <v>-0.48</v>
      </c>
      <c r="E129" s="22">
        <f t="shared" si="17"/>
        <v>429.9099999999998</v>
      </c>
      <c r="F129" s="22">
        <f t="shared" si="18"/>
        <v>431.39000000000004</v>
      </c>
      <c r="G129" s="22">
        <f t="shared" si="18"/>
        <v>1.479999999999989</v>
      </c>
    </row>
    <row r="130" spans="1:7" ht="15.75">
      <c r="A130" s="20" t="s">
        <v>58</v>
      </c>
      <c r="B130" s="22">
        <v>3.97</v>
      </c>
      <c r="C130" s="5">
        <v>2.97</v>
      </c>
      <c r="D130" s="5">
        <f t="shared" si="12"/>
        <v>-1</v>
      </c>
      <c r="E130" s="22">
        <f t="shared" si="17"/>
        <v>433.8799999999998</v>
      </c>
      <c r="F130" s="22">
        <f t="shared" si="18"/>
        <v>434.36000000000007</v>
      </c>
      <c r="G130" s="22">
        <f t="shared" si="18"/>
        <v>0.4799999999999891</v>
      </c>
    </row>
    <row r="131" spans="1:7" ht="15.75">
      <c r="A131" s="20" t="s">
        <v>59</v>
      </c>
      <c r="B131" s="22">
        <v>3.39</v>
      </c>
      <c r="C131" s="5">
        <v>5.61</v>
      </c>
      <c r="D131" s="5">
        <f t="shared" si="12"/>
        <v>2.22</v>
      </c>
      <c r="E131" s="22">
        <f t="shared" si="17"/>
        <v>437.2699999999998</v>
      </c>
      <c r="F131" s="22">
        <f t="shared" si="18"/>
        <v>439.9700000000001</v>
      </c>
      <c r="G131" s="22">
        <f t="shared" si="18"/>
        <v>2.6999999999999895</v>
      </c>
    </row>
    <row r="132" spans="1:7" ht="15.75">
      <c r="A132" s="20" t="s">
        <v>58</v>
      </c>
      <c r="B132" s="22">
        <v>4.15</v>
      </c>
      <c r="C132" s="5">
        <v>4.42</v>
      </c>
      <c r="D132" s="5">
        <f t="shared" si="12"/>
        <v>0.2699999999999996</v>
      </c>
      <c r="E132" s="22">
        <f t="shared" si="17"/>
        <v>441.4199999999998</v>
      </c>
      <c r="F132" s="22">
        <f t="shared" si="18"/>
        <v>444.3900000000001</v>
      </c>
      <c r="G132" s="22">
        <f t="shared" si="18"/>
        <v>2.969999999999989</v>
      </c>
    </row>
    <row r="133" spans="1:7" ht="15.75">
      <c r="A133" s="20" t="s">
        <v>56</v>
      </c>
      <c r="B133" s="22">
        <v>3.5</v>
      </c>
      <c r="C133" s="5">
        <v>6.98</v>
      </c>
      <c r="D133" s="5">
        <f t="shared" si="12"/>
        <v>3.4800000000000004</v>
      </c>
      <c r="E133" s="22">
        <f t="shared" si="17"/>
        <v>444.9199999999998</v>
      </c>
      <c r="F133" s="22">
        <f t="shared" si="18"/>
        <v>451.3700000000001</v>
      </c>
      <c r="G133" s="22">
        <f t="shared" si="18"/>
        <v>6.4499999999999895</v>
      </c>
    </row>
    <row r="134" spans="1:7" ht="15.75">
      <c r="A134" s="20" t="s">
        <v>56</v>
      </c>
      <c r="B134" s="22">
        <v>4.28</v>
      </c>
      <c r="C134" s="5">
        <v>8.24</v>
      </c>
      <c r="D134" s="5">
        <f t="shared" si="12"/>
        <v>3.96</v>
      </c>
      <c r="E134" s="22">
        <f t="shared" si="17"/>
        <v>449.19999999999976</v>
      </c>
      <c r="F134" s="22">
        <f t="shared" si="18"/>
        <v>459.6100000000001</v>
      </c>
      <c r="G134" s="22">
        <f t="shared" si="18"/>
        <v>10.40999999999999</v>
      </c>
    </row>
    <row r="135" spans="1:7" ht="15.75">
      <c r="A135" s="17" t="s">
        <v>59</v>
      </c>
      <c r="B135" s="22">
        <v>3.51</v>
      </c>
      <c r="C135" s="5">
        <v>5.33</v>
      </c>
      <c r="D135" s="5">
        <f t="shared" si="12"/>
        <v>1.8200000000000003</v>
      </c>
      <c r="E135" s="22">
        <f t="shared" si="17"/>
        <v>452.70999999999975</v>
      </c>
      <c r="F135" s="22">
        <f t="shared" si="18"/>
        <v>464.9400000000001</v>
      </c>
      <c r="G135" s="22">
        <f t="shared" si="18"/>
        <v>12.22999999999999</v>
      </c>
    </row>
    <row r="136" spans="1:7" ht="15.75">
      <c r="A136" s="17" t="s">
        <v>60</v>
      </c>
      <c r="B136" s="22">
        <v>4.01</v>
      </c>
      <c r="C136" s="5">
        <v>9.29</v>
      </c>
      <c r="D136" s="5">
        <f t="shared" si="12"/>
        <v>5.279999999999999</v>
      </c>
      <c r="E136" s="22">
        <f t="shared" si="17"/>
        <v>456.71999999999974</v>
      </c>
      <c r="F136" s="22">
        <f t="shared" si="18"/>
        <v>474.23000000000013</v>
      </c>
      <c r="G136" s="22">
        <f t="shared" si="18"/>
        <v>17.50999999999999</v>
      </c>
    </row>
    <row r="137" spans="1:7" ht="15.75">
      <c r="A137" s="20" t="s">
        <v>61</v>
      </c>
      <c r="B137" s="22">
        <v>3.08</v>
      </c>
      <c r="C137" s="5">
        <v>2.43</v>
      </c>
      <c r="D137" s="5">
        <f t="shared" si="12"/>
        <v>-0.6499999999999999</v>
      </c>
      <c r="E137" s="22">
        <f t="shared" si="17"/>
        <v>459.7999999999997</v>
      </c>
      <c r="F137" s="22">
        <f t="shared" si="18"/>
        <v>476.66000000000014</v>
      </c>
      <c r="G137" s="22">
        <f t="shared" si="18"/>
        <v>16.859999999999992</v>
      </c>
    </row>
    <row r="138" spans="1:7" ht="15.75">
      <c r="A138" s="20" t="s">
        <v>62</v>
      </c>
      <c r="B138" s="5">
        <v>3.19</v>
      </c>
      <c r="C138" s="5">
        <v>4.73</v>
      </c>
      <c r="D138" s="5">
        <f t="shared" si="12"/>
        <v>1.5400000000000005</v>
      </c>
      <c r="E138" s="22">
        <f t="shared" si="17"/>
        <v>462.9899999999997</v>
      </c>
      <c r="F138" s="22">
        <f t="shared" si="18"/>
        <v>481.39000000000016</v>
      </c>
      <c r="G138" s="22">
        <f t="shared" si="18"/>
        <v>18.39999999999999</v>
      </c>
    </row>
    <row r="139" spans="1:7" ht="15.75">
      <c r="A139" s="20" t="s">
        <v>63</v>
      </c>
      <c r="B139" s="22">
        <v>3.4</v>
      </c>
      <c r="C139" s="5">
        <v>2.87</v>
      </c>
      <c r="D139" s="5">
        <f t="shared" si="12"/>
        <v>-0.5299999999999998</v>
      </c>
      <c r="E139" s="22">
        <f t="shared" si="17"/>
        <v>466.3899999999997</v>
      </c>
      <c r="F139" s="22">
        <f t="shared" si="18"/>
        <v>484.26000000000016</v>
      </c>
      <c r="G139" s="22">
        <f t="shared" si="18"/>
        <v>17.86999999999999</v>
      </c>
    </row>
    <row r="140" spans="1:7" ht="15.75">
      <c r="A140" s="17" t="s">
        <v>64</v>
      </c>
      <c r="B140" s="17">
        <v>3.43</v>
      </c>
      <c r="C140" s="17">
        <v>3.84</v>
      </c>
      <c r="D140" s="5">
        <f t="shared" si="12"/>
        <v>0.4099999999999997</v>
      </c>
      <c r="E140" s="22">
        <f t="shared" si="17"/>
        <v>469.8199999999997</v>
      </c>
      <c r="F140" s="22">
        <f t="shared" si="18"/>
        <v>488.10000000000014</v>
      </c>
      <c r="G140" s="22">
        <f t="shared" si="18"/>
        <v>18.27999999999999</v>
      </c>
    </row>
    <row r="141" spans="1:7" ht="15.75">
      <c r="A141" s="20" t="s">
        <v>65</v>
      </c>
      <c r="B141" s="5">
        <v>2.81</v>
      </c>
      <c r="C141" s="21">
        <v>2.65</v>
      </c>
      <c r="D141" s="5">
        <f t="shared" si="12"/>
        <v>-0.16000000000000014</v>
      </c>
      <c r="E141" s="22">
        <f t="shared" si="17"/>
        <v>472.6299999999997</v>
      </c>
      <c r="F141" s="22">
        <f t="shared" si="18"/>
        <v>490.7500000000001</v>
      </c>
      <c r="G141" s="22">
        <f t="shared" si="18"/>
        <v>18.11999999999999</v>
      </c>
    </row>
    <row r="142" spans="1:7" ht="15.75">
      <c r="A142" s="20" t="s">
        <v>66</v>
      </c>
      <c r="B142" s="22">
        <v>3.97</v>
      </c>
      <c r="C142" s="5">
        <v>4.1</v>
      </c>
      <c r="D142" s="5">
        <f t="shared" si="12"/>
        <v>0.12999999999999945</v>
      </c>
      <c r="E142" s="22">
        <f t="shared" si="17"/>
        <v>476.59999999999974</v>
      </c>
      <c r="F142" s="22">
        <f aca="true" t="shared" si="19" ref="F142:G145">F141+C142</f>
        <v>494.85000000000014</v>
      </c>
      <c r="G142" s="22">
        <f t="shared" si="19"/>
        <v>18.24999999999999</v>
      </c>
    </row>
    <row r="143" spans="1:7" ht="15.75">
      <c r="A143" s="20" t="s">
        <v>67</v>
      </c>
      <c r="B143" s="22">
        <v>3.39</v>
      </c>
      <c r="C143" s="5">
        <v>5.12</v>
      </c>
      <c r="D143" s="5">
        <f aca="true" t="shared" si="20" ref="D143:D150">C143-B143</f>
        <v>1.73</v>
      </c>
      <c r="E143" s="22">
        <f aca="true" t="shared" si="21" ref="E143:E150">E142+B143</f>
        <v>479.9899999999997</v>
      </c>
      <c r="F143" s="22">
        <f t="shared" si="19"/>
        <v>499.97000000000014</v>
      </c>
      <c r="G143" s="22">
        <f t="shared" si="19"/>
        <v>19.97999999999999</v>
      </c>
    </row>
    <row r="144" spans="1:7" ht="15.75">
      <c r="A144" s="20" t="s">
        <v>66</v>
      </c>
      <c r="B144" s="22">
        <v>4.15</v>
      </c>
      <c r="C144" s="5">
        <v>2.26</v>
      </c>
      <c r="D144" s="5">
        <f t="shared" si="20"/>
        <v>-1.8900000000000006</v>
      </c>
      <c r="E144" s="22">
        <f t="shared" si="21"/>
        <v>484.1399999999997</v>
      </c>
      <c r="F144" s="22">
        <f t="shared" si="19"/>
        <v>502.23000000000013</v>
      </c>
      <c r="G144" s="22">
        <f t="shared" si="19"/>
        <v>18.08999999999999</v>
      </c>
    </row>
    <row r="145" spans="1:7" ht="15.75">
      <c r="A145" s="20" t="s">
        <v>64</v>
      </c>
      <c r="B145" s="22">
        <v>3.59</v>
      </c>
      <c r="C145" s="5">
        <v>2.25</v>
      </c>
      <c r="D145" s="5">
        <f t="shared" si="20"/>
        <v>-1.3399999999999999</v>
      </c>
      <c r="E145" s="22">
        <f t="shared" si="21"/>
        <v>487.7299999999997</v>
      </c>
      <c r="F145" s="22">
        <f t="shared" si="19"/>
        <v>504.48000000000013</v>
      </c>
      <c r="G145" s="22">
        <f t="shared" si="19"/>
        <v>16.74999999999999</v>
      </c>
    </row>
    <row r="146" spans="1:7" ht="15.75">
      <c r="A146" s="20" t="s">
        <v>64</v>
      </c>
      <c r="B146" s="22">
        <v>4.28</v>
      </c>
      <c r="C146" s="5">
        <v>4.83</v>
      </c>
      <c r="D146" s="5">
        <f t="shared" si="20"/>
        <v>0.5499999999999998</v>
      </c>
      <c r="E146" s="22">
        <f t="shared" si="21"/>
        <v>492.00999999999965</v>
      </c>
      <c r="F146" s="22">
        <f aca="true" t="shared" si="22" ref="F146:G150">F145+C146</f>
        <v>509.3100000000001</v>
      </c>
      <c r="G146" s="22">
        <f t="shared" si="22"/>
        <v>17.29999999999999</v>
      </c>
    </row>
    <row r="147" spans="1:7" ht="15.75">
      <c r="A147" s="17" t="s">
        <v>67</v>
      </c>
      <c r="B147" s="22">
        <v>3.51</v>
      </c>
      <c r="C147" s="5">
        <v>1.35</v>
      </c>
      <c r="D147" s="5">
        <f t="shared" si="20"/>
        <v>-2.1599999999999997</v>
      </c>
      <c r="E147" s="22">
        <f t="shared" si="21"/>
        <v>495.51999999999964</v>
      </c>
      <c r="F147" s="22">
        <f t="shared" si="22"/>
        <v>510.66000000000014</v>
      </c>
      <c r="G147" s="22">
        <f t="shared" si="22"/>
        <v>15.13999999999999</v>
      </c>
    </row>
    <row r="148" spans="1:7" ht="15.75">
      <c r="A148" s="17" t="s">
        <v>68</v>
      </c>
      <c r="B148" s="22">
        <v>4.01</v>
      </c>
      <c r="C148" s="5">
        <v>0.44</v>
      </c>
      <c r="D148" s="5">
        <f t="shared" si="20"/>
        <v>-3.57</v>
      </c>
      <c r="E148" s="22">
        <f t="shared" si="21"/>
        <v>499.52999999999963</v>
      </c>
      <c r="F148" s="22">
        <f t="shared" si="22"/>
        <v>511.10000000000014</v>
      </c>
      <c r="G148" s="22">
        <f t="shared" si="22"/>
        <v>11.56999999999999</v>
      </c>
    </row>
    <row r="149" spans="1:7" ht="15.75">
      <c r="A149" s="20" t="s">
        <v>69</v>
      </c>
      <c r="B149" s="22">
        <v>3.08</v>
      </c>
      <c r="C149" s="5">
        <v>7.79</v>
      </c>
      <c r="D149" s="5">
        <f t="shared" si="20"/>
        <v>4.71</v>
      </c>
      <c r="E149" s="22">
        <f t="shared" si="21"/>
        <v>502.6099999999996</v>
      </c>
      <c r="F149" s="22">
        <f t="shared" si="22"/>
        <v>518.8900000000001</v>
      </c>
      <c r="G149" s="22">
        <f t="shared" si="22"/>
        <v>16.27999999999999</v>
      </c>
    </row>
    <row r="150" spans="1:7" ht="15.75">
      <c r="A150" s="20" t="s">
        <v>70</v>
      </c>
      <c r="B150" s="5">
        <v>3.19</v>
      </c>
      <c r="C150" s="5">
        <v>2.41</v>
      </c>
      <c r="D150" s="5">
        <f t="shared" si="20"/>
        <v>-0.7799999999999998</v>
      </c>
      <c r="E150" s="22">
        <f t="shared" si="21"/>
        <v>505.7999999999996</v>
      </c>
      <c r="F150" s="22">
        <f t="shared" si="22"/>
        <v>521.3000000000001</v>
      </c>
      <c r="G150" s="22">
        <f t="shared" si="22"/>
        <v>15.499999999999991</v>
      </c>
    </row>
    <row r="151" spans="1:7" ht="15.75">
      <c r="A151" s="20" t="s">
        <v>71</v>
      </c>
      <c r="B151" s="22">
        <v>3.4</v>
      </c>
      <c r="C151" s="22">
        <v>3.4</v>
      </c>
      <c r="D151" s="5">
        <f aca="true" t="shared" si="23" ref="D151:D187">C151-B151</f>
        <v>0</v>
      </c>
      <c r="E151" s="22">
        <f aca="true" t="shared" si="24" ref="E151:E187">E150+B151</f>
        <v>509.1999999999996</v>
      </c>
      <c r="F151" s="22">
        <f aca="true" t="shared" si="25" ref="F151:F187">F150+C151</f>
        <v>524.7</v>
      </c>
      <c r="G151" s="22">
        <f aca="true" t="shared" si="26" ref="G151:G187">G150+D151</f>
        <v>15.499999999999991</v>
      </c>
    </row>
    <row r="152" spans="1:7" ht="15.75">
      <c r="A152" s="17" t="s">
        <v>79</v>
      </c>
      <c r="B152" s="17">
        <v>3.43</v>
      </c>
      <c r="C152" s="22">
        <v>4.14</v>
      </c>
      <c r="D152" s="5">
        <f t="shared" si="23"/>
        <v>0.7099999999999995</v>
      </c>
      <c r="E152" s="22">
        <f t="shared" si="24"/>
        <v>512.6299999999995</v>
      </c>
      <c r="F152" s="22">
        <f t="shared" si="25"/>
        <v>528.84</v>
      </c>
      <c r="G152" s="22">
        <f t="shared" si="26"/>
        <v>16.20999999999999</v>
      </c>
    </row>
    <row r="153" spans="1:7" ht="15.75">
      <c r="A153" s="20" t="s">
        <v>80</v>
      </c>
      <c r="B153" s="5">
        <v>2.81</v>
      </c>
      <c r="C153" s="22">
        <v>2.38</v>
      </c>
      <c r="D153" s="5">
        <f t="shared" si="23"/>
        <v>-0.43000000000000016</v>
      </c>
      <c r="E153" s="22">
        <f t="shared" si="24"/>
        <v>515.4399999999995</v>
      </c>
      <c r="F153" s="22">
        <f t="shared" si="25"/>
        <v>531.22</v>
      </c>
      <c r="G153" s="22">
        <f t="shared" si="26"/>
        <v>15.77999999999999</v>
      </c>
    </row>
    <row r="154" spans="1:7" ht="15.75">
      <c r="A154" s="20" t="s">
        <v>81</v>
      </c>
      <c r="B154" s="22">
        <v>3.97</v>
      </c>
      <c r="C154" s="22">
        <v>0.29</v>
      </c>
      <c r="D154" s="5">
        <f t="shared" si="23"/>
        <v>-3.68</v>
      </c>
      <c r="E154" s="22">
        <f t="shared" si="24"/>
        <v>519.4099999999995</v>
      </c>
      <c r="F154" s="22">
        <f t="shared" si="25"/>
        <v>531.51</v>
      </c>
      <c r="G154" s="22">
        <f t="shared" si="26"/>
        <v>12.09999999999999</v>
      </c>
    </row>
    <row r="155" spans="1:7" ht="15.75">
      <c r="A155" s="20" t="s">
        <v>72</v>
      </c>
      <c r="B155" s="22">
        <v>3.39</v>
      </c>
      <c r="C155" s="22">
        <v>4.36</v>
      </c>
      <c r="D155" s="5">
        <f t="shared" si="23"/>
        <v>0.9700000000000002</v>
      </c>
      <c r="E155" s="22">
        <f t="shared" si="24"/>
        <v>522.7999999999995</v>
      </c>
      <c r="F155" s="22">
        <f t="shared" si="25"/>
        <v>535.87</v>
      </c>
      <c r="G155" s="22">
        <f t="shared" si="26"/>
        <v>13.069999999999991</v>
      </c>
    </row>
    <row r="156" spans="1:7" ht="15.75">
      <c r="A156" s="20" t="s">
        <v>81</v>
      </c>
      <c r="B156" s="22">
        <v>4.15</v>
      </c>
      <c r="C156" s="22">
        <v>2.22</v>
      </c>
      <c r="D156" s="5">
        <f t="shared" si="23"/>
        <v>-1.9300000000000002</v>
      </c>
      <c r="E156" s="22">
        <f t="shared" si="24"/>
        <v>526.9499999999995</v>
      </c>
      <c r="F156" s="22">
        <f t="shared" si="25"/>
        <v>538.09</v>
      </c>
      <c r="G156" s="22">
        <f t="shared" si="26"/>
        <v>11.139999999999992</v>
      </c>
    </row>
    <row r="157" spans="1:7" ht="15.75">
      <c r="A157" s="20" t="s">
        <v>79</v>
      </c>
      <c r="B157" s="22">
        <v>3.59</v>
      </c>
      <c r="C157" s="22">
        <v>9.4</v>
      </c>
      <c r="D157" s="5">
        <f t="shared" si="23"/>
        <v>5.8100000000000005</v>
      </c>
      <c r="E157" s="22">
        <f t="shared" si="24"/>
        <v>530.5399999999995</v>
      </c>
      <c r="F157" s="22">
        <f t="shared" si="25"/>
        <v>547.49</v>
      </c>
      <c r="G157" s="22">
        <f t="shared" si="26"/>
        <v>16.949999999999992</v>
      </c>
    </row>
    <row r="158" spans="1:7" ht="15.75">
      <c r="A158" s="20" t="s">
        <v>79</v>
      </c>
      <c r="B158" s="22">
        <v>4.28</v>
      </c>
      <c r="C158" s="22">
        <v>6.05</v>
      </c>
      <c r="D158" s="5">
        <f t="shared" si="23"/>
        <v>1.7699999999999996</v>
      </c>
      <c r="E158" s="22">
        <f t="shared" si="24"/>
        <v>534.8199999999995</v>
      </c>
      <c r="F158" s="22">
        <f t="shared" si="25"/>
        <v>553.54</v>
      </c>
      <c r="G158" s="22">
        <f t="shared" si="26"/>
        <v>18.71999999999999</v>
      </c>
    </row>
    <row r="159" spans="1:7" ht="15.75">
      <c r="A159" s="17" t="s">
        <v>72</v>
      </c>
      <c r="B159" s="22">
        <v>3.51</v>
      </c>
      <c r="C159" s="22">
        <v>2.59</v>
      </c>
      <c r="D159" s="5">
        <f t="shared" si="23"/>
        <v>-0.9199999999999999</v>
      </c>
      <c r="E159" s="22">
        <f t="shared" si="24"/>
        <v>538.3299999999995</v>
      </c>
      <c r="F159" s="22">
        <f t="shared" si="25"/>
        <v>556.13</v>
      </c>
      <c r="G159" s="22">
        <f t="shared" si="26"/>
        <v>17.79999999999999</v>
      </c>
    </row>
    <row r="160" spans="1:7" ht="15.75">
      <c r="A160" s="17" t="s">
        <v>82</v>
      </c>
      <c r="B160" s="22">
        <v>4.01</v>
      </c>
      <c r="C160" s="22">
        <v>6.18</v>
      </c>
      <c r="D160" s="5">
        <f t="shared" si="23"/>
        <v>2.17</v>
      </c>
      <c r="E160" s="22">
        <f t="shared" si="24"/>
        <v>542.3399999999995</v>
      </c>
      <c r="F160" s="22">
        <f t="shared" si="25"/>
        <v>562.31</v>
      </c>
      <c r="G160" s="22">
        <f t="shared" si="26"/>
        <v>19.96999999999999</v>
      </c>
    </row>
    <row r="161" spans="1:7" ht="15.75">
      <c r="A161" s="20" t="s">
        <v>83</v>
      </c>
      <c r="B161" s="22">
        <v>3.08</v>
      </c>
      <c r="C161" s="22">
        <v>5.56</v>
      </c>
      <c r="D161" s="5">
        <f t="shared" si="23"/>
        <v>2.4799999999999995</v>
      </c>
      <c r="E161" s="22">
        <f t="shared" si="24"/>
        <v>545.4199999999995</v>
      </c>
      <c r="F161" s="22">
        <f t="shared" si="25"/>
        <v>567.8699999999999</v>
      </c>
      <c r="G161" s="22">
        <f t="shared" si="26"/>
        <v>22.449999999999992</v>
      </c>
    </row>
    <row r="162" spans="1:7" ht="15.75">
      <c r="A162" s="20" t="s">
        <v>84</v>
      </c>
      <c r="B162" s="5">
        <v>3.19</v>
      </c>
      <c r="C162" s="22">
        <v>4.31</v>
      </c>
      <c r="D162" s="5">
        <f t="shared" si="23"/>
        <v>1.1199999999999997</v>
      </c>
      <c r="E162" s="22">
        <f t="shared" si="24"/>
        <v>548.6099999999996</v>
      </c>
      <c r="F162" s="22">
        <f t="shared" si="25"/>
        <v>572.1799999999998</v>
      </c>
      <c r="G162" s="22">
        <f t="shared" si="26"/>
        <v>23.569999999999993</v>
      </c>
    </row>
    <row r="163" spans="1:7" ht="15.75">
      <c r="A163" s="20" t="s">
        <v>78</v>
      </c>
      <c r="B163" s="22">
        <v>3.4</v>
      </c>
      <c r="C163" s="22">
        <v>1.93</v>
      </c>
      <c r="D163" s="5">
        <f t="shared" si="23"/>
        <v>-1.47</v>
      </c>
      <c r="E163" s="22">
        <f t="shared" si="24"/>
        <v>552.0099999999995</v>
      </c>
      <c r="F163" s="22">
        <f t="shared" si="25"/>
        <v>574.1099999999998</v>
      </c>
      <c r="G163" s="22">
        <f t="shared" si="26"/>
        <v>22.099999999999994</v>
      </c>
    </row>
    <row r="164" spans="1:7" ht="15.75">
      <c r="A164" s="17" t="s">
        <v>85</v>
      </c>
      <c r="B164" s="17">
        <v>3.43</v>
      </c>
      <c r="C164" s="22">
        <v>3.52</v>
      </c>
      <c r="D164" s="5">
        <f t="shared" si="23"/>
        <v>0.08999999999999986</v>
      </c>
      <c r="E164" s="22">
        <f t="shared" si="24"/>
        <v>555.4399999999995</v>
      </c>
      <c r="F164" s="22">
        <f t="shared" si="25"/>
        <v>577.6299999999998</v>
      </c>
      <c r="G164" s="22">
        <f t="shared" si="26"/>
        <v>22.189999999999994</v>
      </c>
    </row>
    <row r="165" spans="1:7" ht="15.75">
      <c r="A165" s="20" t="s">
        <v>86</v>
      </c>
      <c r="B165" s="5">
        <v>2.81</v>
      </c>
      <c r="C165" s="22">
        <v>1.94</v>
      </c>
      <c r="D165" s="5">
        <f t="shared" si="23"/>
        <v>-0.8700000000000001</v>
      </c>
      <c r="E165" s="22">
        <f t="shared" si="24"/>
        <v>558.2499999999994</v>
      </c>
      <c r="F165" s="22">
        <f t="shared" si="25"/>
        <v>579.5699999999998</v>
      </c>
      <c r="G165" s="22">
        <f t="shared" si="26"/>
        <v>21.319999999999993</v>
      </c>
    </row>
    <row r="166" spans="1:7" ht="15.75">
      <c r="A166" s="20" t="s">
        <v>87</v>
      </c>
      <c r="B166" s="22">
        <v>3.97</v>
      </c>
      <c r="C166" s="22">
        <v>4.61</v>
      </c>
      <c r="D166" s="5">
        <f t="shared" si="23"/>
        <v>0.6400000000000001</v>
      </c>
      <c r="E166" s="22">
        <f t="shared" si="24"/>
        <v>562.2199999999995</v>
      </c>
      <c r="F166" s="22">
        <f t="shared" si="25"/>
        <v>584.1799999999998</v>
      </c>
      <c r="G166" s="22">
        <f t="shared" si="26"/>
        <v>21.959999999999994</v>
      </c>
    </row>
    <row r="167" spans="1:7" ht="15.75">
      <c r="A167" s="20" t="s">
        <v>73</v>
      </c>
      <c r="B167" s="22">
        <v>3.39</v>
      </c>
      <c r="C167" s="22">
        <v>8.55</v>
      </c>
      <c r="D167" s="5">
        <f t="shared" si="23"/>
        <v>5.16</v>
      </c>
      <c r="E167" s="22">
        <f t="shared" si="24"/>
        <v>565.6099999999994</v>
      </c>
      <c r="F167" s="22">
        <f t="shared" si="25"/>
        <v>592.7299999999998</v>
      </c>
      <c r="G167" s="22">
        <f t="shared" si="26"/>
        <v>27.119999999999994</v>
      </c>
    </row>
    <row r="168" spans="1:7" ht="15.75">
      <c r="A168" s="20" t="s">
        <v>87</v>
      </c>
      <c r="B168" s="22">
        <v>4.15</v>
      </c>
      <c r="C168" s="5">
        <v>1.02</v>
      </c>
      <c r="D168" s="5">
        <f t="shared" si="23"/>
        <v>-3.1300000000000003</v>
      </c>
      <c r="E168" s="22">
        <f t="shared" si="24"/>
        <v>569.7599999999994</v>
      </c>
      <c r="F168" s="22">
        <f t="shared" si="25"/>
        <v>593.7499999999998</v>
      </c>
      <c r="G168" s="22">
        <f t="shared" si="26"/>
        <v>23.989999999999995</v>
      </c>
    </row>
    <row r="169" spans="1:7" ht="15.75">
      <c r="A169" s="20" t="s">
        <v>85</v>
      </c>
      <c r="B169" s="22">
        <v>3.59</v>
      </c>
      <c r="C169" s="5">
        <v>2.72</v>
      </c>
      <c r="D169" s="5">
        <f t="shared" si="23"/>
        <v>-0.8699999999999997</v>
      </c>
      <c r="E169" s="22">
        <f t="shared" si="24"/>
        <v>573.3499999999995</v>
      </c>
      <c r="F169" s="22">
        <f t="shared" si="25"/>
        <v>596.4699999999998</v>
      </c>
      <c r="G169" s="22">
        <f t="shared" si="26"/>
        <v>23.119999999999994</v>
      </c>
    </row>
    <row r="170" spans="1:7" ht="15.75">
      <c r="A170" s="20" t="s">
        <v>85</v>
      </c>
      <c r="B170" s="22">
        <v>4.28</v>
      </c>
      <c r="C170" s="5">
        <v>3.15</v>
      </c>
      <c r="D170" s="5">
        <f t="shared" si="23"/>
        <v>-1.1300000000000003</v>
      </c>
      <c r="E170" s="22">
        <f t="shared" si="24"/>
        <v>577.6299999999994</v>
      </c>
      <c r="F170" s="22">
        <f t="shared" si="25"/>
        <v>599.6199999999998</v>
      </c>
      <c r="G170" s="22">
        <f t="shared" si="26"/>
        <v>21.989999999999995</v>
      </c>
    </row>
    <row r="171" spans="1:7" ht="15.75">
      <c r="A171" s="20" t="s">
        <v>73</v>
      </c>
      <c r="B171" s="22">
        <v>3.51</v>
      </c>
      <c r="C171" s="5">
        <v>3.38</v>
      </c>
      <c r="D171" s="5">
        <f t="shared" si="23"/>
        <v>-0.1299999999999999</v>
      </c>
      <c r="E171" s="22">
        <f t="shared" si="24"/>
        <v>581.1399999999994</v>
      </c>
      <c r="F171" s="22">
        <f t="shared" si="25"/>
        <v>602.9999999999998</v>
      </c>
      <c r="G171" s="22">
        <f t="shared" si="26"/>
        <v>21.859999999999996</v>
      </c>
    </row>
    <row r="172" spans="1:7" ht="15.75">
      <c r="A172" s="20" t="s">
        <v>74</v>
      </c>
      <c r="B172" s="22">
        <v>4.01</v>
      </c>
      <c r="C172" s="5">
        <v>0.49</v>
      </c>
      <c r="D172" s="5">
        <f t="shared" si="23"/>
        <v>-3.5199999999999996</v>
      </c>
      <c r="E172" s="22">
        <f t="shared" si="24"/>
        <v>585.1499999999994</v>
      </c>
      <c r="F172" s="22">
        <f t="shared" si="25"/>
        <v>603.4899999999998</v>
      </c>
      <c r="G172" s="22">
        <f t="shared" si="26"/>
        <v>18.339999999999996</v>
      </c>
    </row>
    <row r="173" spans="1:7" ht="15.75">
      <c r="A173" s="20" t="s">
        <v>75</v>
      </c>
      <c r="B173" s="22">
        <v>3.08</v>
      </c>
      <c r="C173" s="5">
        <v>5.92</v>
      </c>
      <c r="D173" s="5">
        <f t="shared" si="23"/>
        <v>2.84</v>
      </c>
      <c r="E173" s="22">
        <f t="shared" si="24"/>
        <v>588.2299999999994</v>
      </c>
      <c r="F173" s="22">
        <f t="shared" si="25"/>
        <v>609.4099999999997</v>
      </c>
      <c r="G173" s="22">
        <f t="shared" si="26"/>
        <v>21.179999999999996</v>
      </c>
    </row>
    <row r="174" spans="1:7" ht="15.75">
      <c r="A174" s="20" t="s">
        <v>76</v>
      </c>
      <c r="B174" s="5">
        <v>3.19</v>
      </c>
      <c r="C174" s="5">
        <v>1.69</v>
      </c>
      <c r="D174" s="5">
        <f t="shared" si="23"/>
        <v>-1.5</v>
      </c>
      <c r="E174" s="22">
        <f t="shared" si="24"/>
        <v>591.4199999999995</v>
      </c>
      <c r="F174" s="22">
        <f t="shared" si="25"/>
        <v>611.0999999999998</v>
      </c>
      <c r="G174" s="22">
        <f t="shared" si="26"/>
        <v>19.679999999999996</v>
      </c>
    </row>
    <row r="175" spans="1:7" ht="15.75">
      <c r="A175" s="20" t="s">
        <v>77</v>
      </c>
      <c r="B175" s="22">
        <v>3.4</v>
      </c>
      <c r="C175" s="5">
        <v>4.82</v>
      </c>
      <c r="D175" s="5">
        <f t="shared" si="23"/>
        <v>1.4200000000000004</v>
      </c>
      <c r="E175" s="22">
        <f t="shared" si="24"/>
        <v>594.8199999999995</v>
      </c>
      <c r="F175" s="22">
        <f t="shared" si="25"/>
        <v>615.9199999999998</v>
      </c>
      <c r="G175" s="22">
        <f t="shared" si="26"/>
        <v>21.099999999999998</v>
      </c>
    </row>
    <row r="176" spans="1:7" ht="15.75">
      <c r="A176" s="17" t="s">
        <v>88</v>
      </c>
      <c r="B176" s="17">
        <v>3.43</v>
      </c>
      <c r="C176" s="17">
        <v>1.57</v>
      </c>
      <c r="D176" s="5">
        <f t="shared" si="23"/>
        <v>-1.86</v>
      </c>
      <c r="E176" s="22">
        <f t="shared" si="24"/>
        <v>598.2499999999994</v>
      </c>
      <c r="F176" s="22">
        <f t="shared" si="25"/>
        <v>617.4899999999999</v>
      </c>
      <c r="G176" s="22">
        <f t="shared" si="26"/>
        <v>19.24</v>
      </c>
    </row>
    <row r="177" spans="1:7" ht="15.75">
      <c r="A177" s="20" t="s">
        <v>89</v>
      </c>
      <c r="B177" s="5">
        <v>2.81</v>
      </c>
      <c r="C177" s="17">
        <v>4.32</v>
      </c>
      <c r="D177" s="5">
        <f t="shared" si="23"/>
        <v>1.5100000000000002</v>
      </c>
      <c r="E177" s="22">
        <f t="shared" si="24"/>
        <v>601.0599999999994</v>
      </c>
      <c r="F177" s="22">
        <f t="shared" si="25"/>
        <v>621.81</v>
      </c>
      <c r="G177" s="22">
        <f t="shared" si="26"/>
        <v>20.75</v>
      </c>
    </row>
    <row r="178" spans="1:7" ht="15.75">
      <c r="A178" s="20" t="s">
        <v>90</v>
      </c>
      <c r="B178" s="22">
        <v>3.97</v>
      </c>
      <c r="C178" s="5">
        <v>4</v>
      </c>
      <c r="D178" s="5">
        <f t="shared" si="23"/>
        <v>0.029999999999999805</v>
      </c>
      <c r="E178" s="22">
        <f t="shared" si="24"/>
        <v>605.0299999999994</v>
      </c>
      <c r="F178" s="22">
        <f t="shared" si="25"/>
        <v>625.81</v>
      </c>
      <c r="G178" s="22">
        <f t="shared" si="26"/>
        <v>20.78</v>
      </c>
    </row>
    <row r="179" spans="1:7" ht="15.75">
      <c r="A179" s="20" t="s">
        <v>91</v>
      </c>
      <c r="B179" s="22">
        <v>3.39</v>
      </c>
      <c r="C179" s="17">
        <v>1.97</v>
      </c>
      <c r="D179" s="5">
        <f t="shared" si="23"/>
        <v>-1.4200000000000002</v>
      </c>
      <c r="E179" s="22">
        <f t="shared" si="24"/>
        <v>608.4199999999994</v>
      </c>
      <c r="F179" s="22">
        <f t="shared" si="25"/>
        <v>627.78</v>
      </c>
      <c r="G179" s="22">
        <f t="shared" si="26"/>
        <v>19.36</v>
      </c>
    </row>
    <row r="180" spans="1:7" ht="15.75">
      <c r="A180" s="20" t="s">
        <v>90</v>
      </c>
      <c r="B180" s="22">
        <v>4.15</v>
      </c>
      <c r="C180" s="17">
        <v>5.12</v>
      </c>
      <c r="D180" s="5">
        <f t="shared" si="23"/>
        <v>0.9699999999999998</v>
      </c>
      <c r="E180" s="22">
        <f t="shared" si="24"/>
        <v>612.5699999999994</v>
      </c>
      <c r="F180" s="22">
        <f t="shared" si="25"/>
        <v>632.9</v>
      </c>
      <c r="G180" s="22">
        <f t="shared" si="26"/>
        <v>20.33</v>
      </c>
    </row>
    <row r="181" spans="1:7" ht="15.75">
      <c r="A181" s="20" t="s">
        <v>88</v>
      </c>
      <c r="B181" s="22">
        <v>3.59</v>
      </c>
      <c r="C181" s="17">
        <v>2.71</v>
      </c>
      <c r="D181" s="5">
        <f t="shared" si="23"/>
        <v>-0.8799999999999999</v>
      </c>
      <c r="E181" s="22">
        <f t="shared" si="24"/>
        <v>616.1599999999994</v>
      </c>
      <c r="F181" s="22">
        <f t="shared" si="25"/>
        <v>635.61</v>
      </c>
      <c r="G181" s="22">
        <f t="shared" si="26"/>
        <v>19.45</v>
      </c>
    </row>
    <row r="182" spans="1:7" ht="15.75">
      <c r="A182" s="20" t="s">
        <v>88</v>
      </c>
      <c r="B182" s="22">
        <v>4.28</v>
      </c>
      <c r="C182" s="17">
        <v>4.69</v>
      </c>
      <c r="D182" s="5">
        <f t="shared" si="23"/>
        <v>0.41000000000000014</v>
      </c>
      <c r="E182" s="22">
        <f t="shared" si="24"/>
        <v>620.4399999999994</v>
      </c>
      <c r="F182" s="22">
        <f t="shared" si="25"/>
        <v>640.3000000000001</v>
      </c>
      <c r="G182" s="22">
        <f t="shared" si="26"/>
        <v>19.86</v>
      </c>
    </row>
    <row r="183" spans="1:7" ht="15.75">
      <c r="A183" s="20" t="s">
        <v>91</v>
      </c>
      <c r="B183" s="22">
        <v>3.51</v>
      </c>
      <c r="C183" s="17">
        <v>1.16</v>
      </c>
      <c r="D183" s="5">
        <f t="shared" si="23"/>
        <v>-2.3499999999999996</v>
      </c>
      <c r="E183" s="22">
        <f t="shared" si="24"/>
        <v>623.9499999999994</v>
      </c>
      <c r="F183" s="22">
        <f t="shared" si="25"/>
        <v>641.46</v>
      </c>
      <c r="G183" s="22">
        <f t="shared" si="26"/>
        <v>17.509999999999998</v>
      </c>
    </row>
    <row r="184" spans="1:7" ht="15.75">
      <c r="A184" s="20" t="s">
        <v>92</v>
      </c>
      <c r="B184" s="22">
        <v>4.01</v>
      </c>
      <c r="C184" s="17">
        <v>5.19</v>
      </c>
      <c r="D184" s="5">
        <f t="shared" si="23"/>
        <v>1.1800000000000006</v>
      </c>
      <c r="E184" s="22">
        <f t="shared" si="24"/>
        <v>627.9599999999994</v>
      </c>
      <c r="F184" s="22">
        <f t="shared" si="25"/>
        <v>646.6500000000001</v>
      </c>
      <c r="G184" s="22">
        <f t="shared" si="26"/>
        <v>18.689999999999998</v>
      </c>
    </row>
    <row r="185" spans="1:7" ht="15.75">
      <c r="A185" s="20" t="s">
        <v>93</v>
      </c>
      <c r="B185" s="22">
        <v>3.08</v>
      </c>
      <c r="C185" s="17">
        <v>1.81</v>
      </c>
      <c r="D185" s="5">
        <f t="shared" si="23"/>
        <v>-1.27</v>
      </c>
      <c r="E185" s="22">
        <f t="shared" si="24"/>
        <v>631.0399999999994</v>
      </c>
      <c r="F185" s="22">
        <f t="shared" si="25"/>
        <v>648.46</v>
      </c>
      <c r="G185" s="22">
        <f t="shared" si="26"/>
        <v>17.419999999999998</v>
      </c>
    </row>
    <row r="186" spans="1:7" ht="15.75">
      <c r="A186" s="20" t="s">
        <v>94</v>
      </c>
      <c r="B186" s="5">
        <v>3.19</v>
      </c>
      <c r="C186" s="17">
        <v>3.51</v>
      </c>
      <c r="D186" s="5">
        <f t="shared" si="23"/>
        <v>0.31999999999999984</v>
      </c>
      <c r="E186" s="22">
        <f t="shared" si="24"/>
        <v>634.2299999999994</v>
      </c>
      <c r="F186" s="22">
        <f t="shared" si="25"/>
        <v>651.97</v>
      </c>
      <c r="G186" s="22">
        <f t="shared" si="26"/>
        <v>17.74</v>
      </c>
    </row>
    <row r="187" spans="1:7" ht="15.75">
      <c r="A187" s="20" t="s">
        <v>95</v>
      </c>
      <c r="B187" s="22">
        <v>3.4</v>
      </c>
      <c r="C187" s="17">
        <v>4.39</v>
      </c>
      <c r="D187" s="5">
        <f t="shared" si="23"/>
        <v>0.9899999999999998</v>
      </c>
      <c r="E187" s="22">
        <f t="shared" si="24"/>
        <v>637.6299999999994</v>
      </c>
      <c r="F187" s="22">
        <f t="shared" si="25"/>
        <v>656.36</v>
      </c>
      <c r="G187" s="22">
        <f t="shared" si="26"/>
        <v>18.729999999999997</v>
      </c>
    </row>
    <row r="188" spans="1:7" ht="15.75">
      <c r="A188" s="17" t="s">
        <v>96</v>
      </c>
      <c r="B188" s="17">
        <v>3.43</v>
      </c>
      <c r="C188" s="17">
        <v>2.9</v>
      </c>
      <c r="D188" s="5">
        <f>C188-B188</f>
        <v>-0.5300000000000002</v>
      </c>
      <c r="E188" s="22">
        <f aca="true" t="shared" si="27" ref="E188:E211">E187+B188</f>
        <v>641.0599999999994</v>
      </c>
      <c r="F188" s="22">
        <f aca="true" t="shared" si="28" ref="F188:G203">F187+C188</f>
        <v>659.26</v>
      </c>
      <c r="G188" s="22">
        <f t="shared" si="28"/>
        <v>18.199999999999996</v>
      </c>
    </row>
    <row r="189" spans="1:7" ht="15.75">
      <c r="A189" s="20" t="s">
        <v>97</v>
      </c>
      <c r="B189" s="5">
        <v>2.81</v>
      </c>
      <c r="C189" s="17">
        <v>0.3</v>
      </c>
      <c r="D189" s="5">
        <f>C189-B189</f>
        <v>-2.5100000000000002</v>
      </c>
      <c r="E189" s="22">
        <f t="shared" si="27"/>
        <v>643.8699999999993</v>
      </c>
      <c r="F189" s="22">
        <f t="shared" si="28"/>
        <v>659.56</v>
      </c>
      <c r="G189" s="22">
        <f t="shared" si="28"/>
        <v>15.689999999999996</v>
      </c>
    </row>
    <row r="190" spans="1:7" ht="15.75">
      <c r="A190" s="20" t="s">
        <v>98</v>
      </c>
      <c r="B190" s="22">
        <v>3.97</v>
      </c>
      <c r="C190" s="5">
        <v>1.89</v>
      </c>
      <c r="D190" s="5">
        <f>C190-B190</f>
        <v>-2.08</v>
      </c>
      <c r="E190" s="22">
        <f t="shared" si="27"/>
        <v>647.8399999999993</v>
      </c>
      <c r="F190" s="22">
        <f t="shared" si="28"/>
        <v>661.4499999999999</v>
      </c>
      <c r="G190" s="22">
        <f t="shared" si="28"/>
        <v>13.609999999999996</v>
      </c>
    </row>
    <row r="191" spans="1:7" ht="15.75">
      <c r="A191" s="20" t="s">
        <v>99</v>
      </c>
      <c r="B191" s="22">
        <v>3.39</v>
      </c>
      <c r="C191" s="17">
        <v>4.03</v>
      </c>
      <c r="D191" s="5">
        <f>C191-B191</f>
        <v>0.6400000000000001</v>
      </c>
      <c r="E191" s="22">
        <f t="shared" si="27"/>
        <v>651.2299999999993</v>
      </c>
      <c r="F191" s="22">
        <f t="shared" si="28"/>
        <v>665.4799999999999</v>
      </c>
      <c r="G191" s="22">
        <f t="shared" si="28"/>
        <v>14.249999999999996</v>
      </c>
    </row>
    <row r="192" spans="1:7" ht="15.75">
      <c r="A192" s="20" t="s">
        <v>98</v>
      </c>
      <c r="B192" s="22">
        <v>4.15</v>
      </c>
      <c r="C192" s="17">
        <v>3.89</v>
      </c>
      <c r="D192" s="5">
        <f aca="true" t="shared" si="29" ref="D192:D211">C192-B192</f>
        <v>-0.26000000000000023</v>
      </c>
      <c r="E192" s="22">
        <f t="shared" si="27"/>
        <v>655.3799999999993</v>
      </c>
      <c r="F192" s="22">
        <f t="shared" si="28"/>
        <v>669.3699999999999</v>
      </c>
      <c r="G192" s="22">
        <f t="shared" si="28"/>
        <v>13.989999999999997</v>
      </c>
    </row>
    <row r="193" spans="1:7" ht="15.75">
      <c r="A193" s="20" t="s">
        <v>96</v>
      </c>
      <c r="B193" s="22">
        <v>3.59</v>
      </c>
      <c r="C193" s="17">
        <v>6.67</v>
      </c>
      <c r="D193" s="5">
        <f t="shared" si="29"/>
        <v>3.08</v>
      </c>
      <c r="E193" s="22">
        <f t="shared" si="27"/>
        <v>658.9699999999993</v>
      </c>
      <c r="F193" s="22">
        <f t="shared" si="28"/>
        <v>676.0399999999998</v>
      </c>
      <c r="G193" s="22">
        <f t="shared" si="28"/>
        <v>17.069999999999997</v>
      </c>
    </row>
    <row r="194" spans="1:7" ht="15.75">
      <c r="A194" s="20" t="s">
        <v>96</v>
      </c>
      <c r="B194" s="22">
        <v>4.28</v>
      </c>
      <c r="C194" s="17">
        <v>3.94</v>
      </c>
      <c r="D194" s="5">
        <f t="shared" si="29"/>
        <v>-0.3400000000000003</v>
      </c>
      <c r="E194" s="22">
        <f t="shared" si="27"/>
        <v>663.2499999999993</v>
      </c>
      <c r="F194" s="22">
        <f t="shared" si="28"/>
        <v>679.9799999999999</v>
      </c>
      <c r="G194" s="22">
        <f t="shared" si="28"/>
        <v>16.729999999999997</v>
      </c>
    </row>
    <row r="195" spans="1:7" ht="15.75">
      <c r="A195" s="20" t="s">
        <v>99</v>
      </c>
      <c r="B195" s="22">
        <v>3.51</v>
      </c>
      <c r="C195" s="17">
        <v>6.07</v>
      </c>
      <c r="D195" s="5">
        <f t="shared" si="29"/>
        <v>2.5600000000000005</v>
      </c>
      <c r="E195" s="22">
        <f t="shared" si="27"/>
        <v>666.7599999999993</v>
      </c>
      <c r="F195" s="22">
        <f t="shared" si="28"/>
        <v>686.05</v>
      </c>
      <c r="G195" s="22">
        <f t="shared" si="28"/>
        <v>19.29</v>
      </c>
    </row>
    <row r="196" spans="1:7" ht="15.75">
      <c r="A196" s="20" t="s">
        <v>100</v>
      </c>
      <c r="B196" s="22">
        <v>4.01</v>
      </c>
      <c r="C196" s="17">
        <v>4.91</v>
      </c>
      <c r="D196" s="5">
        <f t="shared" si="29"/>
        <v>0.9000000000000004</v>
      </c>
      <c r="E196" s="22">
        <f t="shared" si="27"/>
        <v>670.7699999999993</v>
      </c>
      <c r="F196" s="22">
        <f t="shared" si="28"/>
        <v>690.9599999999999</v>
      </c>
      <c r="G196" s="22">
        <f t="shared" si="28"/>
        <v>20.189999999999998</v>
      </c>
    </row>
    <row r="197" spans="1:7" ht="15.75">
      <c r="A197" s="20" t="s">
        <v>101</v>
      </c>
      <c r="B197" s="22">
        <v>3.08</v>
      </c>
      <c r="C197" s="17">
        <v>5.9</v>
      </c>
      <c r="D197" s="5">
        <f t="shared" si="29"/>
        <v>2.8200000000000003</v>
      </c>
      <c r="E197" s="22">
        <f t="shared" si="27"/>
        <v>673.8499999999993</v>
      </c>
      <c r="F197" s="22">
        <f t="shared" si="28"/>
        <v>696.8599999999999</v>
      </c>
      <c r="G197" s="22">
        <f t="shared" si="28"/>
        <v>23.009999999999998</v>
      </c>
    </row>
    <row r="198" spans="1:7" ht="15.75">
      <c r="A198" s="20" t="s">
        <v>102</v>
      </c>
      <c r="B198" s="5">
        <v>3.19</v>
      </c>
      <c r="C198" s="17">
        <v>2.32</v>
      </c>
      <c r="D198" s="5">
        <f t="shared" si="29"/>
        <v>-0.8700000000000001</v>
      </c>
      <c r="E198" s="22">
        <f t="shared" si="27"/>
        <v>677.0399999999994</v>
      </c>
      <c r="F198" s="22">
        <f t="shared" si="28"/>
        <v>699.18</v>
      </c>
      <c r="G198" s="22">
        <f t="shared" si="28"/>
        <v>22.139999999999997</v>
      </c>
    </row>
    <row r="199" spans="1:7" ht="15.75">
      <c r="A199" s="20" t="s">
        <v>103</v>
      </c>
      <c r="B199" s="22">
        <v>3.4</v>
      </c>
      <c r="C199" s="17">
        <v>8.58</v>
      </c>
      <c r="D199" s="5">
        <f t="shared" si="29"/>
        <v>5.18</v>
      </c>
      <c r="E199" s="22">
        <f t="shared" si="27"/>
        <v>680.4399999999994</v>
      </c>
      <c r="F199" s="22">
        <f t="shared" si="28"/>
        <v>707.76</v>
      </c>
      <c r="G199" s="22">
        <f t="shared" si="28"/>
        <v>27.319999999999997</v>
      </c>
    </row>
    <row r="200" spans="1:7" ht="15.75">
      <c r="A200" s="20" t="s">
        <v>104</v>
      </c>
      <c r="B200" s="17">
        <v>3.43</v>
      </c>
      <c r="C200" s="17">
        <v>2.52</v>
      </c>
      <c r="D200" s="5">
        <f t="shared" si="29"/>
        <v>-0.9100000000000001</v>
      </c>
      <c r="E200" s="22">
        <f t="shared" si="27"/>
        <v>683.8699999999993</v>
      </c>
      <c r="F200" s="22">
        <f t="shared" si="28"/>
        <v>710.28</v>
      </c>
      <c r="G200" s="22">
        <f t="shared" si="28"/>
        <v>26.409999999999997</v>
      </c>
    </row>
    <row r="201" spans="1:7" ht="15.75">
      <c r="A201" s="20" t="s">
        <v>105</v>
      </c>
      <c r="B201" s="5">
        <v>2.81</v>
      </c>
      <c r="C201" s="17">
        <v>5.87</v>
      </c>
      <c r="D201" s="5">
        <f t="shared" si="29"/>
        <v>3.06</v>
      </c>
      <c r="E201" s="22">
        <f t="shared" si="27"/>
        <v>686.6799999999993</v>
      </c>
      <c r="F201" s="22">
        <f t="shared" si="28"/>
        <v>716.15</v>
      </c>
      <c r="G201" s="22">
        <f t="shared" si="28"/>
        <v>29.469999999999995</v>
      </c>
    </row>
    <row r="202" spans="1:7" ht="15.75">
      <c r="A202" s="20" t="s">
        <v>106</v>
      </c>
      <c r="B202" s="22">
        <v>3.97</v>
      </c>
      <c r="C202" s="17">
        <v>5.37</v>
      </c>
      <c r="D202" s="5">
        <f t="shared" si="29"/>
        <v>1.4</v>
      </c>
      <c r="E202" s="22">
        <f t="shared" si="27"/>
        <v>690.6499999999993</v>
      </c>
      <c r="F202" s="22">
        <f t="shared" si="28"/>
        <v>721.52</v>
      </c>
      <c r="G202" s="22">
        <f t="shared" si="28"/>
        <v>30.869999999999994</v>
      </c>
    </row>
    <row r="203" spans="1:7" ht="15.75">
      <c r="A203" s="20" t="s">
        <v>107</v>
      </c>
      <c r="B203" s="22">
        <v>3.39</v>
      </c>
      <c r="C203" s="17">
        <v>2.43</v>
      </c>
      <c r="D203" s="5">
        <f t="shared" si="29"/>
        <v>-0.96</v>
      </c>
      <c r="E203" s="22">
        <f t="shared" si="27"/>
        <v>694.0399999999993</v>
      </c>
      <c r="F203" s="22">
        <f t="shared" si="28"/>
        <v>723.9499999999999</v>
      </c>
      <c r="G203" s="22">
        <f t="shared" si="28"/>
        <v>29.909999999999993</v>
      </c>
    </row>
    <row r="204" spans="1:7" ht="15.75">
      <c r="A204" s="20" t="s">
        <v>106</v>
      </c>
      <c r="B204" s="22">
        <v>4.15</v>
      </c>
      <c r="C204" s="24">
        <v>2.32</v>
      </c>
      <c r="D204" s="5">
        <f t="shared" si="29"/>
        <v>-1.8300000000000005</v>
      </c>
      <c r="E204" s="22">
        <f t="shared" si="27"/>
        <v>698.1899999999993</v>
      </c>
      <c r="F204" s="22">
        <f aca="true" t="shared" si="30" ref="F204:G207">F203+C204</f>
        <v>726.27</v>
      </c>
      <c r="G204" s="22">
        <f t="shared" si="30"/>
        <v>28.07999999999999</v>
      </c>
    </row>
    <row r="205" spans="1:7" ht="15.75">
      <c r="A205" s="20" t="s">
        <v>104</v>
      </c>
      <c r="B205" s="22">
        <v>3.59</v>
      </c>
      <c r="C205" s="24">
        <v>1.83</v>
      </c>
      <c r="D205" s="5">
        <f t="shared" si="29"/>
        <v>-1.7599999999999998</v>
      </c>
      <c r="E205" s="22">
        <f t="shared" si="27"/>
        <v>701.7799999999993</v>
      </c>
      <c r="F205" s="22">
        <f t="shared" si="30"/>
        <v>728.1</v>
      </c>
      <c r="G205" s="22">
        <f t="shared" si="30"/>
        <v>26.319999999999993</v>
      </c>
    </row>
    <row r="206" spans="1:7" ht="15.75">
      <c r="A206" s="20" t="s">
        <v>104</v>
      </c>
      <c r="B206" s="22">
        <v>4.28</v>
      </c>
      <c r="C206" s="24">
        <v>6.15</v>
      </c>
      <c r="D206" s="5">
        <f t="shared" si="29"/>
        <v>1.87</v>
      </c>
      <c r="E206" s="22">
        <f t="shared" si="27"/>
        <v>706.0599999999993</v>
      </c>
      <c r="F206" s="22">
        <f t="shared" si="30"/>
        <v>734.25</v>
      </c>
      <c r="G206" s="22">
        <f t="shared" si="30"/>
        <v>28.189999999999994</v>
      </c>
    </row>
    <row r="207" spans="1:7" ht="15.75">
      <c r="A207" s="20" t="s">
        <v>107</v>
      </c>
      <c r="B207" s="22">
        <v>3.51</v>
      </c>
      <c r="C207" s="24">
        <v>1.34</v>
      </c>
      <c r="D207" s="5">
        <f t="shared" si="29"/>
        <v>-2.17</v>
      </c>
      <c r="E207" s="22">
        <f t="shared" si="27"/>
        <v>709.5699999999993</v>
      </c>
      <c r="F207" s="22">
        <f t="shared" si="30"/>
        <v>735.59</v>
      </c>
      <c r="G207" s="22">
        <f t="shared" si="30"/>
        <v>26.019999999999996</v>
      </c>
    </row>
    <row r="208" spans="1:7" ht="15.75">
      <c r="A208" s="20" t="s">
        <v>108</v>
      </c>
      <c r="B208" s="22">
        <v>4.01</v>
      </c>
      <c r="C208" s="24">
        <v>3.7</v>
      </c>
      <c r="D208" s="5">
        <f t="shared" si="29"/>
        <v>-0.3099999999999996</v>
      </c>
      <c r="E208" s="22">
        <f t="shared" si="27"/>
        <v>713.5799999999992</v>
      </c>
      <c r="F208" s="22">
        <f aca="true" t="shared" si="31" ref="F208:G211">F207+C208</f>
        <v>739.2900000000001</v>
      </c>
      <c r="G208" s="22">
        <f t="shared" si="31"/>
        <v>25.709999999999997</v>
      </c>
    </row>
    <row r="209" spans="1:7" ht="15.75">
      <c r="A209" s="20" t="s">
        <v>109</v>
      </c>
      <c r="B209" s="22">
        <v>3.08</v>
      </c>
      <c r="C209" s="24">
        <v>5.87</v>
      </c>
      <c r="D209" s="5">
        <f t="shared" si="29"/>
        <v>2.79</v>
      </c>
      <c r="E209" s="22">
        <f t="shared" si="27"/>
        <v>716.6599999999993</v>
      </c>
      <c r="F209" s="22">
        <f t="shared" si="31"/>
        <v>745.1600000000001</v>
      </c>
      <c r="G209" s="22">
        <f t="shared" si="31"/>
        <v>28.499999999999996</v>
      </c>
    </row>
    <row r="210" spans="1:7" ht="15.75">
      <c r="A210" s="20" t="s">
        <v>110</v>
      </c>
      <c r="B210" s="5">
        <v>3.19</v>
      </c>
      <c r="C210" s="24">
        <v>1.93</v>
      </c>
      <c r="D210" s="5">
        <f t="shared" si="29"/>
        <v>-1.26</v>
      </c>
      <c r="E210" s="22">
        <f t="shared" si="27"/>
        <v>719.8499999999993</v>
      </c>
      <c r="F210" s="22">
        <f t="shared" si="31"/>
        <v>747.09</v>
      </c>
      <c r="G210" s="22">
        <f t="shared" si="31"/>
        <v>27.239999999999995</v>
      </c>
    </row>
    <row r="211" spans="1:7" ht="15.75">
      <c r="A211" s="20" t="s">
        <v>111</v>
      </c>
      <c r="B211" s="22">
        <v>3.4</v>
      </c>
      <c r="C211" s="24">
        <v>1.92</v>
      </c>
      <c r="D211" s="5">
        <f t="shared" si="29"/>
        <v>-1.48</v>
      </c>
      <c r="E211" s="22">
        <f t="shared" si="27"/>
        <v>723.2499999999993</v>
      </c>
      <c r="F211" s="22">
        <f t="shared" si="31"/>
        <v>749.01</v>
      </c>
      <c r="G211" s="22">
        <f t="shared" si="31"/>
        <v>25.759999999999994</v>
      </c>
    </row>
    <row r="212" spans="1:7" ht="15.75">
      <c r="A212" s="20" t="s">
        <v>112</v>
      </c>
      <c r="B212" s="17">
        <v>3.43</v>
      </c>
      <c r="C212" s="17">
        <v>3.22</v>
      </c>
      <c r="D212" s="5">
        <f aca="true" t="shared" si="32" ref="D212:D223">C212-B212</f>
        <v>-0.20999999999999996</v>
      </c>
      <c r="E212" s="22">
        <f aca="true" t="shared" si="33" ref="E212:E237">E211+B212</f>
        <v>726.6799999999993</v>
      </c>
      <c r="F212" s="22">
        <f aca="true" t="shared" si="34" ref="F212:F223">F211+C212</f>
        <v>752.23</v>
      </c>
      <c r="G212" s="22">
        <f aca="true" t="shared" si="35" ref="G212:G223">G211+D212</f>
        <v>25.549999999999994</v>
      </c>
    </row>
    <row r="213" spans="1:7" ht="15.75">
      <c r="A213" s="20" t="s">
        <v>113</v>
      </c>
      <c r="B213" s="5">
        <v>2.81</v>
      </c>
      <c r="C213" s="17">
        <v>2.9</v>
      </c>
      <c r="D213" s="5">
        <f t="shared" si="32"/>
        <v>0.08999999999999986</v>
      </c>
      <c r="E213" s="22">
        <f t="shared" si="33"/>
        <v>729.4899999999992</v>
      </c>
      <c r="F213" s="22">
        <f t="shared" si="34"/>
        <v>755.13</v>
      </c>
      <c r="G213" s="22">
        <f t="shared" si="35"/>
        <v>25.639999999999993</v>
      </c>
    </row>
    <row r="214" spans="1:7" ht="15.75">
      <c r="A214" s="20" t="s">
        <v>114</v>
      </c>
      <c r="B214" s="22">
        <v>3.97</v>
      </c>
      <c r="C214" s="5">
        <v>4.05</v>
      </c>
      <c r="D214" s="5">
        <f t="shared" si="32"/>
        <v>0.07999999999999963</v>
      </c>
      <c r="E214" s="22">
        <f t="shared" si="33"/>
        <v>733.4599999999992</v>
      </c>
      <c r="F214" s="22">
        <f t="shared" si="34"/>
        <v>759.18</v>
      </c>
      <c r="G214" s="22">
        <f t="shared" si="35"/>
        <v>25.71999999999999</v>
      </c>
    </row>
    <row r="215" spans="1:7" ht="15.75">
      <c r="A215" s="20" t="s">
        <v>115</v>
      </c>
      <c r="B215" s="22">
        <v>3.39</v>
      </c>
      <c r="C215" s="5">
        <v>4.71</v>
      </c>
      <c r="D215" s="5">
        <f t="shared" si="32"/>
        <v>1.3199999999999998</v>
      </c>
      <c r="E215" s="22">
        <f t="shared" si="33"/>
        <v>736.8499999999992</v>
      </c>
      <c r="F215" s="22">
        <f t="shared" si="34"/>
        <v>763.89</v>
      </c>
      <c r="G215" s="22">
        <f t="shared" si="35"/>
        <v>27.039999999999992</v>
      </c>
    </row>
    <row r="216" spans="1:7" ht="15.75">
      <c r="A216" s="20" t="s">
        <v>114</v>
      </c>
      <c r="B216" s="22">
        <v>4.15</v>
      </c>
      <c r="C216" s="26">
        <v>3.23</v>
      </c>
      <c r="D216" s="5">
        <f t="shared" si="32"/>
        <v>-0.9200000000000004</v>
      </c>
      <c r="E216" s="22">
        <f t="shared" si="33"/>
        <v>740.9999999999992</v>
      </c>
      <c r="F216" s="22">
        <f t="shared" si="34"/>
        <v>767.12</v>
      </c>
      <c r="G216" s="22">
        <f t="shared" si="35"/>
        <v>26.11999999999999</v>
      </c>
    </row>
    <row r="217" spans="1:7" ht="15.75">
      <c r="A217" s="20" t="s">
        <v>112</v>
      </c>
      <c r="B217" s="22">
        <v>3.59</v>
      </c>
      <c r="C217" s="26">
        <v>2.49</v>
      </c>
      <c r="D217" s="5">
        <f t="shared" si="32"/>
        <v>-1.0999999999999996</v>
      </c>
      <c r="E217" s="22">
        <f t="shared" si="33"/>
        <v>744.5899999999992</v>
      </c>
      <c r="F217" s="22">
        <f t="shared" si="34"/>
        <v>769.61</v>
      </c>
      <c r="G217" s="22">
        <f t="shared" si="35"/>
        <v>25.01999999999999</v>
      </c>
    </row>
    <row r="218" spans="1:7" ht="15.75">
      <c r="A218" s="20" t="s">
        <v>112</v>
      </c>
      <c r="B218" s="22">
        <v>4.28</v>
      </c>
      <c r="C218" s="26">
        <v>3.73</v>
      </c>
      <c r="D218" s="5">
        <f t="shared" si="32"/>
        <v>-0.5500000000000003</v>
      </c>
      <c r="E218" s="22">
        <f t="shared" si="33"/>
        <v>748.8699999999992</v>
      </c>
      <c r="F218" s="22">
        <f t="shared" si="34"/>
        <v>773.34</v>
      </c>
      <c r="G218" s="22">
        <f t="shared" si="35"/>
        <v>24.469999999999988</v>
      </c>
    </row>
    <row r="219" spans="1:7" ht="15.75">
      <c r="A219" s="20" t="s">
        <v>115</v>
      </c>
      <c r="B219" s="22">
        <v>3.51</v>
      </c>
      <c r="C219" s="26">
        <v>14.7</v>
      </c>
      <c r="D219" s="5">
        <f t="shared" si="32"/>
        <v>11.19</v>
      </c>
      <c r="E219" s="22">
        <f t="shared" si="33"/>
        <v>752.3799999999992</v>
      </c>
      <c r="F219" s="22">
        <f t="shared" si="34"/>
        <v>788.0400000000001</v>
      </c>
      <c r="G219" s="22">
        <f t="shared" si="35"/>
        <v>35.65999999999999</v>
      </c>
    </row>
    <row r="220" spans="1:7" ht="15.75">
      <c r="A220" s="20" t="s">
        <v>116</v>
      </c>
      <c r="B220" s="22">
        <v>4.01</v>
      </c>
      <c r="C220" s="26">
        <v>5.93</v>
      </c>
      <c r="D220" s="5">
        <f t="shared" si="32"/>
        <v>1.92</v>
      </c>
      <c r="E220" s="22">
        <f t="shared" si="33"/>
        <v>756.3899999999992</v>
      </c>
      <c r="F220" s="22">
        <f t="shared" si="34"/>
        <v>793.97</v>
      </c>
      <c r="G220" s="22">
        <f t="shared" si="35"/>
        <v>37.57999999999999</v>
      </c>
    </row>
    <row r="221" spans="1:7" ht="15.75">
      <c r="A221" s="20" t="s">
        <v>117</v>
      </c>
      <c r="B221" s="22">
        <v>3.08</v>
      </c>
      <c r="C221" s="26">
        <v>3.05</v>
      </c>
      <c r="D221" s="5">
        <f t="shared" si="32"/>
        <v>-0.03000000000000025</v>
      </c>
      <c r="E221" s="22">
        <f t="shared" si="33"/>
        <v>759.4699999999992</v>
      </c>
      <c r="F221" s="22">
        <f t="shared" si="34"/>
        <v>797.02</v>
      </c>
      <c r="G221" s="22">
        <f t="shared" si="35"/>
        <v>37.54999999999999</v>
      </c>
    </row>
    <row r="222" spans="1:7" ht="15.75">
      <c r="A222" s="20" t="s">
        <v>118</v>
      </c>
      <c r="B222" s="5">
        <v>3.19</v>
      </c>
      <c r="C222" s="26">
        <v>4.13</v>
      </c>
      <c r="D222" s="5">
        <f t="shared" si="32"/>
        <v>0.94</v>
      </c>
      <c r="E222" s="22">
        <f t="shared" si="33"/>
        <v>762.6599999999993</v>
      </c>
      <c r="F222" s="22">
        <f t="shared" si="34"/>
        <v>801.15</v>
      </c>
      <c r="G222" s="22">
        <f t="shared" si="35"/>
        <v>38.48999999999999</v>
      </c>
    </row>
    <row r="223" spans="1:7" ht="15.75">
      <c r="A223" s="20" t="s">
        <v>119</v>
      </c>
      <c r="B223" s="22">
        <v>3.4</v>
      </c>
      <c r="C223" s="26">
        <v>4.44</v>
      </c>
      <c r="D223" s="5">
        <f t="shared" si="32"/>
        <v>1.0400000000000005</v>
      </c>
      <c r="E223" s="22">
        <f t="shared" si="33"/>
        <v>766.0599999999993</v>
      </c>
      <c r="F223" s="22">
        <f t="shared" si="34"/>
        <v>805.59</v>
      </c>
      <c r="G223" s="22">
        <f t="shared" si="35"/>
        <v>39.52999999999999</v>
      </c>
    </row>
    <row r="224" spans="1:7" ht="15.75">
      <c r="A224" s="20" t="s">
        <v>120</v>
      </c>
      <c r="B224" s="17">
        <v>3.43</v>
      </c>
      <c r="C224" s="5">
        <v>2.55</v>
      </c>
      <c r="D224" s="5">
        <f aca="true" t="shared" si="36" ref="D224:D237">C224-B224</f>
        <v>-0.8800000000000003</v>
      </c>
      <c r="E224" s="22">
        <f t="shared" si="33"/>
        <v>769.4899999999992</v>
      </c>
      <c r="F224" s="22">
        <f aca="true" t="shared" si="37" ref="F224:F237">F223+C224</f>
        <v>808.14</v>
      </c>
      <c r="G224" s="22">
        <f aca="true" t="shared" si="38" ref="G224:G237">G223+D224</f>
        <v>38.649999999999984</v>
      </c>
    </row>
    <row r="225" spans="1:7" ht="15.75">
      <c r="A225" s="20" t="s">
        <v>121</v>
      </c>
      <c r="B225" s="5">
        <v>2.81</v>
      </c>
      <c r="C225" s="5">
        <v>2.09</v>
      </c>
      <c r="D225" s="5">
        <f t="shared" si="36"/>
        <v>-0.7200000000000002</v>
      </c>
      <c r="E225" s="22">
        <f t="shared" si="33"/>
        <v>772.2999999999992</v>
      </c>
      <c r="F225" s="22">
        <f t="shared" si="37"/>
        <v>810.23</v>
      </c>
      <c r="G225" s="22">
        <f t="shared" si="38"/>
        <v>37.929999999999986</v>
      </c>
    </row>
    <row r="226" spans="1:7" ht="15.75">
      <c r="A226" s="20" t="s">
        <v>122</v>
      </c>
      <c r="B226" s="22">
        <v>3.97</v>
      </c>
      <c r="C226" s="5">
        <v>0.92</v>
      </c>
      <c r="D226" s="5">
        <f t="shared" si="36"/>
        <v>-3.0500000000000003</v>
      </c>
      <c r="E226" s="22">
        <f t="shared" si="33"/>
        <v>776.2699999999992</v>
      </c>
      <c r="F226" s="22">
        <f t="shared" si="37"/>
        <v>811.15</v>
      </c>
      <c r="G226" s="22">
        <f t="shared" si="38"/>
        <v>34.87999999999999</v>
      </c>
    </row>
    <row r="227" spans="1:7" ht="15.75">
      <c r="A227" s="20" t="s">
        <v>123</v>
      </c>
      <c r="B227" s="22">
        <v>3.39</v>
      </c>
      <c r="C227" s="5">
        <v>2.56</v>
      </c>
      <c r="D227" s="5">
        <f t="shared" si="36"/>
        <v>-0.8300000000000001</v>
      </c>
      <c r="E227" s="22">
        <f t="shared" si="33"/>
        <v>779.6599999999992</v>
      </c>
      <c r="F227" s="22">
        <f t="shared" si="37"/>
        <v>813.7099999999999</v>
      </c>
      <c r="G227" s="22">
        <f t="shared" si="38"/>
        <v>34.04999999999999</v>
      </c>
    </row>
    <row r="228" spans="1:7" ht="15.75">
      <c r="A228" s="20" t="s">
        <v>122</v>
      </c>
      <c r="B228" s="22">
        <v>4.15</v>
      </c>
      <c r="C228" s="26">
        <v>2.25</v>
      </c>
      <c r="D228" s="5">
        <f t="shared" si="36"/>
        <v>-1.9000000000000004</v>
      </c>
      <c r="E228" s="22">
        <f t="shared" si="33"/>
        <v>783.8099999999991</v>
      </c>
      <c r="F228" s="22">
        <f t="shared" si="37"/>
        <v>815.9599999999999</v>
      </c>
      <c r="G228" s="22">
        <f t="shared" si="38"/>
        <v>32.14999999999999</v>
      </c>
    </row>
    <row r="229" spans="1:7" ht="15.75">
      <c r="A229" s="20" t="s">
        <v>120</v>
      </c>
      <c r="B229" s="22">
        <v>3.59</v>
      </c>
      <c r="C229" s="26">
        <v>3.64</v>
      </c>
      <c r="D229" s="5">
        <f t="shared" si="36"/>
        <v>0.050000000000000266</v>
      </c>
      <c r="E229" s="22">
        <f t="shared" si="33"/>
        <v>787.3999999999992</v>
      </c>
      <c r="F229" s="22">
        <f t="shared" si="37"/>
        <v>819.5999999999999</v>
      </c>
      <c r="G229" s="22">
        <f t="shared" si="38"/>
        <v>32.19999999999999</v>
      </c>
    </row>
    <row r="230" spans="1:7" ht="15.75">
      <c r="A230" s="20" t="s">
        <v>120</v>
      </c>
      <c r="B230" s="22">
        <v>4.28</v>
      </c>
      <c r="C230" s="26">
        <v>3.05</v>
      </c>
      <c r="D230" s="5">
        <f t="shared" si="36"/>
        <v>-1.2300000000000004</v>
      </c>
      <c r="E230" s="22">
        <f t="shared" si="33"/>
        <v>791.6799999999992</v>
      </c>
      <c r="F230" s="22">
        <f t="shared" si="37"/>
        <v>822.6499999999999</v>
      </c>
      <c r="G230" s="22">
        <f t="shared" si="38"/>
        <v>30.969999999999988</v>
      </c>
    </row>
    <row r="231" spans="1:7" ht="15.75">
      <c r="A231" s="20" t="s">
        <v>123</v>
      </c>
      <c r="B231" s="22">
        <v>3.51</v>
      </c>
      <c r="C231" s="26">
        <v>2.81</v>
      </c>
      <c r="D231" s="5">
        <f t="shared" si="36"/>
        <v>-0.6999999999999997</v>
      </c>
      <c r="E231" s="22">
        <f t="shared" si="33"/>
        <v>795.1899999999991</v>
      </c>
      <c r="F231" s="22">
        <f t="shared" si="37"/>
        <v>825.4599999999998</v>
      </c>
      <c r="G231" s="22">
        <f t="shared" si="38"/>
        <v>30.26999999999999</v>
      </c>
    </row>
    <row r="232" spans="1:7" ht="15.75">
      <c r="A232" s="20" t="s">
        <v>124</v>
      </c>
      <c r="B232" s="22">
        <v>4.01</v>
      </c>
      <c r="C232" s="26">
        <v>5.29</v>
      </c>
      <c r="D232" s="5">
        <f t="shared" si="36"/>
        <v>1.2800000000000002</v>
      </c>
      <c r="E232" s="22">
        <f t="shared" si="33"/>
        <v>799.1999999999991</v>
      </c>
      <c r="F232" s="22">
        <f t="shared" si="37"/>
        <v>830.7499999999998</v>
      </c>
      <c r="G232" s="22">
        <f t="shared" si="38"/>
        <v>31.54999999999999</v>
      </c>
    </row>
    <row r="233" spans="1:7" ht="15.75">
      <c r="A233" s="20" t="s">
        <v>125</v>
      </c>
      <c r="B233" s="22">
        <v>3.08</v>
      </c>
      <c r="C233" s="26">
        <v>6.25</v>
      </c>
      <c r="D233" s="5">
        <f t="shared" si="36"/>
        <v>3.17</v>
      </c>
      <c r="E233" s="22">
        <f t="shared" si="33"/>
        <v>802.2799999999992</v>
      </c>
      <c r="F233" s="22">
        <f t="shared" si="37"/>
        <v>836.9999999999998</v>
      </c>
      <c r="G233" s="22">
        <f t="shared" si="38"/>
        <v>34.71999999999999</v>
      </c>
    </row>
    <row r="234" spans="1:7" ht="15.75">
      <c r="A234" s="20" t="s">
        <v>126</v>
      </c>
      <c r="B234" s="5">
        <v>3.19</v>
      </c>
      <c r="C234" s="26">
        <v>0.98</v>
      </c>
      <c r="D234" s="5">
        <f t="shared" si="36"/>
        <v>-2.21</v>
      </c>
      <c r="E234" s="22">
        <f t="shared" si="33"/>
        <v>805.4699999999992</v>
      </c>
      <c r="F234" s="22">
        <f t="shared" si="37"/>
        <v>837.9799999999998</v>
      </c>
      <c r="G234" s="22">
        <f t="shared" si="38"/>
        <v>32.50999999999999</v>
      </c>
    </row>
    <row r="235" spans="1:7" ht="15.75">
      <c r="A235" s="20" t="s">
        <v>127</v>
      </c>
      <c r="B235" s="22">
        <v>3.4</v>
      </c>
      <c r="C235" s="26">
        <v>3.92</v>
      </c>
      <c r="D235" s="5">
        <f t="shared" si="36"/>
        <v>0.52</v>
      </c>
      <c r="E235" s="22">
        <f t="shared" si="33"/>
        <v>808.8699999999992</v>
      </c>
      <c r="F235" s="22">
        <f t="shared" si="37"/>
        <v>841.8999999999997</v>
      </c>
      <c r="G235" s="22">
        <f t="shared" si="38"/>
        <v>33.029999999999994</v>
      </c>
    </row>
    <row r="236" spans="1:7" ht="15.75">
      <c r="A236" s="20" t="s">
        <v>128</v>
      </c>
      <c r="B236" s="17">
        <v>3.43</v>
      </c>
      <c r="C236" s="27">
        <v>3.7</v>
      </c>
      <c r="D236" s="30">
        <f t="shared" si="36"/>
        <v>0.27</v>
      </c>
      <c r="E236" s="22">
        <f t="shared" si="33"/>
        <v>812.2999999999992</v>
      </c>
      <c r="F236" s="22">
        <f t="shared" si="37"/>
        <v>845.5999999999998</v>
      </c>
      <c r="G236" s="22">
        <f t="shared" si="38"/>
        <v>33.3</v>
      </c>
    </row>
    <row r="237" spans="1:7" ht="15.75">
      <c r="A237" s="20" t="s">
        <v>129</v>
      </c>
      <c r="B237" s="5">
        <v>2.81</v>
      </c>
      <c r="C237" s="27">
        <v>2.31</v>
      </c>
      <c r="D237" s="30">
        <f t="shared" si="36"/>
        <v>-0.5</v>
      </c>
      <c r="E237" s="22">
        <f t="shared" si="33"/>
        <v>815.1099999999991</v>
      </c>
      <c r="F237" s="22">
        <f t="shared" si="37"/>
        <v>847.9099999999997</v>
      </c>
      <c r="G237" s="22">
        <f t="shared" si="38"/>
        <v>32.8</v>
      </c>
    </row>
    <row r="238" spans="1:2" ht="15.75">
      <c r="A238" s="20" t="s">
        <v>130</v>
      </c>
      <c r="B238" s="22">
        <v>3.97</v>
      </c>
    </row>
    <row r="239" spans="1:2" ht="15.75">
      <c r="A239" s="20" t="s">
        <v>131</v>
      </c>
      <c r="B239" s="22">
        <v>3.39</v>
      </c>
    </row>
    <row r="240" spans="1:2" ht="15.75">
      <c r="A240" s="20" t="s">
        <v>130</v>
      </c>
      <c r="B240" s="22">
        <v>4.15</v>
      </c>
    </row>
    <row r="241" spans="1:2" ht="15.75">
      <c r="A241" s="20" t="s">
        <v>128</v>
      </c>
      <c r="B241" s="22">
        <v>3.59</v>
      </c>
    </row>
    <row r="242" spans="1:2" ht="15.75">
      <c r="A242" s="20" t="s">
        <v>128</v>
      </c>
      <c r="B242" s="22">
        <v>4.28</v>
      </c>
    </row>
    <row r="243" spans="1:2" ht="15.75">
      <c r="A243" s="20" t="s">
        <v>131</v>
      </c>
      <c r="B243" s="22">
        <v>3.51</v>
      </c>
    </row>
    <row r="244" spans="1:2" ht="15.75">
      <c r="A244" s="20" t="s">
        <v>132</v>
      </c>
      <c r="B244" s="22">
        <v>4.01</v>
      </c>
    </row>
    <row r="245" spans="1:2" ht="15.75">
      <c r="A245" s="20" t="s">
        <v>133</v>
      </c>
      <c r="B245" s="22">
        <v>3.08</v>
      </c>
    </row>
    <row r="246" spans="1:2" ht="15.75">
      <c r="A246" s="20" t="s">
        <v>134</v>
      </c>
      <c r="B246" s="5">
        <v>3.19</v>
      </c>
    </row>
    <row r="247" spans="1:2" ht="15.75">
      <c r="A247" s="20" t="s">
        <v>135</v>
      </c>
      <c r="B247" s="22">
        <v>3.4</v>
      </c>
    </row>
  </sheetData>
  <sheetProtection/>
  <printOptions/>
  <pageMargins left="0.3" right="0.2" top="0.5" bottom="0.5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Jerrry</cp:lastModifiedBy>
  <cp:lastPrinted>2010-06-25T19:05:23Z</cp:lastPrinted>
  <dcterms:created xsi:type="dcterms:W3CDTF">2003-05-12T16:25:04Z</dcterms:created>
  <dcterms:modified xsi:type="dcterms:W3CDTF">2013-03-25T17:40:47Z</dcterms:modified>
  <cp:category/>
  <cp:version/>
  <cp:contentType/>
  <cp:contentStatus/>
</cp:coreProperties>
</file>