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Water\Water Demands\All Water Demand Data\"/>
    </mc:Choice>
  </mc:AlternateContent>
  <bookViews>
    <workbookView xWindow="0" yWindow="60" windowWidth="16820" windowHeight="7700" tabRatio="703" firstSheet="3" activeTab="10"/>
  </bookViews>
  <sheets>
    <sheet name="January 2017" sheetId="12" r:id="rId1"/>
    <sheet name="February 2017" sheetId="13" r:id="rId2"/>
    <sheet name="March 2017" sheetId="15" r:id="rId3"/>
    <sheet name="April 2017" sheetId="17" r:id="rId4"/>
    <sheet name="May 2017" sheetId="19" r:id="rId5"/>
    <sheet name="June 2017" sheetId="20" r:id="rId6"/>
    <sheet name="July 2017" sheetId="21" r:id="rId7"/>
    <sheet name="August 2017" sheetId="10" r:id="rId8"/>
    <sheet name="September 2017" sheetId="11" r:id="rId9"/>
    <sheet name="October 2017" sheetId="22" r:id="rId10"/>
    <sheet name="November 2017" sheetId="23" r:id="rId11"/>
    <sheet name="December 2017" sheetId="24" r:id="rId12"/>
  </sheets>
  <definedNames>
    <definedName name="_xlnm.Print_Area" localSheetId="3">'April 2017'!$A$1:$AF$43</definedName>
    <definedName name="_xlnm.Print_Area" localSheetId="11">'December 2017'!$A$1:$AI$41</definedName>
    <definedName name="_xlnm.Print_Area" localSheetId="1">'February 2017'!$A$1:$AE$42</definedName>
    <definedName name="_xlnm.Print_Area" localSheetId="0">'January 2017'!$A$1:$AH$42</definedName>
    <definedName name="_xlnm.Print_Area" localSheetId="2">'March 2017'!$A$1:$AH$42</definedName>
    <definedName name="_xlnm.Print_Area" localSheetId="4">'May 2017'!$A$1:$AG$42</definedName>
    <definedName name="_xlnm.Print_Area" localSheetId="10">'November 2017'!$A$1:$AF$42</definedName>
    <definedName name="_xlnm.Print_Area" localSheetId="9">'October 2017'!$A$1:$AI$62</definedName>
    <definedName name="_xlnm.Print_Area" localSheetId="8">'September 2017'!$A$1:$AF$37</definedName>
  </definedNames>
  <calcPr calcId="162913"/>
</workbook>
</file>

<file path=xl/calcChain.xml><?xml version="1.0" encoding="utf-8"?>
<calcChain xmlns="http://schemas.openxmlformats.org/spreadsheetml/2006/main">
  <c r="B41" i="20" l="1"/>
  <c r="U15" i="23"/>
  <c r="AG30" i="10" l="1"/>
  <c r="AG31" i="10"/>
  <c r="AH31" i="10" s="1"/>
  <c r="AG32" i="10"/>
  <c r="AE40" i="20" l="1"/>
  <c r="AD40" i="20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B28" i="19"/>
  <c r="B38" i="19" s="1"/>
  <c r="B40" i="19" s="1"/>
  <c r="AF31" i="11"/>
  <c r="AF32" i="20"/>
  <c r="B35" i="22"/>
  <c r="C35" i="22"/>
  <c r="D35" i="22"/>
  <c r="AF37" i="11"/>
  <c r="AF32" i="11"/>
  <c r="AF30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B28" i="10"/>
  <c r="B38" i="10" s="1"/>
  <c r="B40" i="10" s="1"/>
  <c r="AG37" i="19"/>
  <c r="S8" i="19"/>
  <c r="S15" i="19"/>
  <c r="S28" i="19"/>
  <c r="S35" i="19"/>
  <c r="Q8" i="19"/>
  <c r="Q15" i="19"/>
  <c r="Q28" i="19"/>
  <c r="Q35" i="19"/>
  <c r="L8" i="19"/>
  <c r="L15" i="19"/>
  <c r="L28" i="19"/>
  <c r="L35" i="19"/>
  <c r="I8" i="19"/>
  <c r="I15" i="19"/>
  <c r="I28" i="19"/>
  <c r="I38" i="19" s="1"/>
  <c r="I40" i="19" s="1"/>
  <c r="I35" i="19"/>
  <c r="E8" i="19"/>
  <c r="E15" i="19"/>
  <c r="E28" i="19"/>
  <c r="E35" i="19"/>
  <c r="C8" i="19"/>
  <c r="C15" i="19"/>
  <c r="C28" i="19"/>
  <c r="C35" i="19"/>
  <c r="AF8" i="24"/>
  <c r="AD8" i="24"/>
  <c r="AB8" i="24"/>
  <c r="AB38" i="24" s="1"/>
  <c r="AB40" i="24" s="1"/>
  <c r="Z8" i="24"/>
  <c r="X8" i="24"/>
  <c r="V8" i="24"/>
  <c r="T8" i="24"/>
  <c r="R8" i="24"/>
  <c r="P8" i="24"/>
  <c r="N8" i="24"/>
  <c r="L8" i="24"/>
  <c r="J8" i="24"/>
  <c r="H8" i="24"/>
  <c r="F8" i="24"/>
  <c r="D8" i="24"/>
  <c r="Z28" i="22"/>
  <c r="Y28" i="22"/>
  <c r="X28" i="22"/>
  <c r="W28" i="22"/>
  <c r="V28" i="22"/>
  <c r="U28" i="22"/>
  <c r="U35" i="22"/>
  <c r="U15" i="22"/>
  <c r="U8" i="22"/>
  <c r="T28" i="22"/>
  <c r="S28" i="22"/>
  <c r="R28" i="22"/>
  <c r="R35" i="22"/>
  <c r="R15" i="22"/>
  <c r="R8" i="22"/>
  <c r="Q28" i="22"/>
  <c r="Q35" i="22"/>
  <c r="Q15" i="22"/>
  <c r="Q8" i="22"/>
  <c r="P28" i="22"/>
  <c r="P35" i="22"/>
  <c r="P15" i="22"/>
  <c r="P8" i="22"/>
  <c r="O28" i="22"/>
  <c r="O38" i="22" s="1"/>
  <c r="O40" i="22" s="1"/>
  <c r="N28" i="22"/>
  <c r="M28" i="22"/>
  <c r="L28" i="22"/>
  <c r="L35" i="22"/>
  <c r="L15" i="22"/>
  <c r="L8" i="22"/>
  <c r="K28" i="22"/>
  <c r="J28" i="22"/>
  <c r="I28" i="22"/>
  <c r="H28" i="22"/>
  <c r="H35" i="22"/>
  <c r="H15" i="22"/>
  <c r="H8" i="22"/>
  <c r="G28" i="22"/>
  <c r="F28" i="22"/>
  <c r="E28" i="22"/>
  <c r="E35" i="22"/>
  <c r="E15" i="22"/>
  <c r="E8" i="22"/>
  <c r="D28" i="22"/>
  <c r="D38" i="22" s="1"/>
  <c r="D40" i="22" s="1"/>
  <c r="C28" i="22"/>
  <c r="AA28" i="22"/>
  <c r="AB28" i="22"/>
  <c r="AC28" i="22"/>
  <c r="AD28" i="22"/>
  <c r="AE28" i="22"/>
  <c r="AF28" i="22"/>
  <c r="B28" i="22"/>
  <c r="AF15" i="22"/>
  <c r="AE15" i="22"/>
  <c r="AE35" i="22"/>
  <c r="AE8" i="22"/>
  <c r="AD15" i="22"/>
  <c r="AC15" i="22"/>
  <c r="AC35" i="22"/>
  <c r="AC8" i="22"/>
  <c r="AB15" i="22"/>
  <c r="AA15" i="22"/>
  <c r="AA35" i="22"/>
  <c r="AA8" i="22"/>
  <c r="Z15" i="22"/>
  <c r="Y15" i="22"/>
  <c r="X15" i="22"/>
  <c r="W15" i="22"/>
  <c r="W35" i="22"/>
  <c r="W8" i="22"/>
  <c r="V15" i="22"/>
  <c r="T15" i="22"/>
  <c r="S15" i="22"/>
  <c r="AG12" i="22"/>
  <c r="AG11" i="22"/>
  <c r="O15" i="22"/>
  <c r="O35" i="22"/>
  <c r="O8" i="22"/>
  <c r="N15" i="22"/>
  <c r="N35" i="22"/>
  <c r="N38" i="22" s="1"/>
  <c r="N40" i="22" s="1"/>
  <c r="N8" i="22"/>
  <c r="M15" i="22"/>
  <c r="M35" i="22"/>
  <c r="M8" i="22"/>
  <c r="K15" i="22"/>
  <c r="K35" i="22"/>
  <c r="K8" i="22"/>
  <c r="J15" i="22"/>
  <c r="I15" i="22"/>
  <c r="I35" i="22"/>
  <c r="I8" i="22"/>
  <c r="G15" i="22"/>
  <c r="G35" i="22"/>
  <c r="G8" i="22"/>
  <c r="F15" i="22"/>
  <c r="F35" i="22"/>
  <c r="F8" i="22"/>
  <c r="D15" i="22"/>
  <c r="D8" i="22"/>
  <c r="C15" i="22"/>
  <c r="AG10" i="22"/>
  <c r="AF35" i="22"/>
  <c r="AF8" i="22"/>
  <c r="AD35" i="22"/>
  <c r="AD38" i="22" s="1"/>
  <c r="AD40" i="22" s="1"/>
  <c r="AD8" i="22"/>
  <c r="AB35" i="22"/>
  <c r="AB8" i="22"/>
  <c r="Z35" i="22"/>
  <c r="Z8" i="22"/>
  <c r="X35" i="22"/>
  <c r="X8" i="22"/>
  <c r="AE15" i="11"/>
  <c r="AD15" i="11"/>
  <c r="Z15" i="11"/>
  <c r="X15" i="11"/>
  <c r="W15" i="11"/>
  <c r="V15" i="11"/>
  <c r="S15" i="11"/>
  <c r="R15" i="11"/>
  <c r="N15" i="11"/>
  <c r="H15" i="11"/>
  <c r="G15" i="11"/>
  <c r="F15" i="11"/>
  <c r="C15" i="11"/>
  <c r="B15" i="11"/>
  <c r="AE35" i="11"/>
  <c r="AE28" i="11"/>
  <c r="AE8" i="11"/>
  <c r="AD35" i="11"/>
  <c r="AB35" i="11"/>
  <c r="AA35" i="11"/>
  <c r="Z35" i="11"/>
  <c r="X35" i="11"/>
  <c r="W35" i="11"/>
  <c r="V35" i="11"/>
  <c r="T35" i="11"/>
  <c r="S35" i="11"/>
  <c r="R35" i="11"/>
  <c r="P35" i="11"/>
  <c r="O35" i="11"/>
  <c r="N35" i="11"/>
  <c r="L35" i="11"/>
  <c r="K35" i="11"/>
  <c r="J35" i="11"/>
  <c r="H35" i="11"/>
  <c r="G35" i="11"/>
  <c r="F35" i="11"/>
  <c r="D35" i="11"/>
  <c r="C35" i="11"/>
  <c r="B35" i="11"/>
  <c r="B28" i="11"/>
  <c r="Y15" i="11"/>
  <c r="U15" i="11"/>
  <c r="Q15" i="11"/>
  <c r="M15" i="11"/>
  <c r="I15" i="11"/>
  <c r="E15" i="11"/>
  <c r="AF15" i="10"/>
  <c r="AC15" i="10"/>
  <c r="AB15" i="10"/>
  <c r="W9" i="20"/>
  <c r="S9" i="20"/>
  <c r="P9" i="20"/>
  <c r="K9" i="20"/>
  <c r="F9" i="20"/>
  <c r="B9" i="20"/>
  <c r="Q9" i="20"/>
  <c r="N9" i="20"/>
  <c r="L9" i="20"/>
  <c r="AD15" i="19"/>
  <c r="AD8" i="19"/>
  <c r="AD28" i="19"/>
  <c r="AD35" i="19"/>
  <c r="AC15" i="19"/>
  <c r="Y15" i="19"/>
  <c r="Y8" i="19"/>
  <c r="Y28" i="19"/>
  <c r="Y35" i="19"/>
  <c r="V15" i="19"/>
  <c r="V8" i="19"/>
  <c r="V28" i="19"/>
  <c r="V35" i="19"/>
  <c r="U15" i="19"/>
  <c r="U8" i="19"/>
  <c r="U28" i="19"/>
  <c r="U35" i="19"/>
  <c r="AG31" i="19"/>
  <c r="M35" i="19"/>
  <c r="AF35" i="19"/>
  <c r="AB35" i="19"/>
  <c r="X35" i="19"/>
  <c r="T35" i="19"/>
  <c r="P35" i="19"/>
  <c r="D35" i="19"/>
  <c r="G35" i="19"/>
  <c r="AE35" i="19"/>
  <c r="AA35" i="19"/>
  <c r="Z35" i="19"/>
  <c r="W35" i="19"/>
  <c r="R35" i="19"/>
  <c r="O35" i="19"/>
  <c r="N35" i="19"/>
  <c r="K35" i="19"/>
  <c r="J35" i="19"/>
  <c r="B35" i="19"/>
  <c r="X15" i="19"/>
  <c r="X8" i="19"/>
  <c r="X28" i="19"/>
  <c r="X38" i="19" s="1"/>
  <c r="X40" i="19" s="1"/>
  <c r="T15" i="19"/>
  <c r="T8" i="19"/>
  <c r="T28" i="19"/>
  <c r="P15" i="19"/>
  <c r="P8" i="19"/>
  <c r="P28" i="19"/>
  <c r="P38" i="19" s="1"/>
  <c r="P40" i="19" s="1"/>
  <c r="M15" i="19"/>
  <c r="M8" i="19"/>
  <c r="M28" i="19"/>
  <c r="K15" i="19"/>
  <c r="K8" i="19"/>
  <c r="K28" i="19"/>
  <c r="D15" i="19"/>
  <c r="D8" i="19"/>
  <c r="D28" i="19"/>
  <c r="Z8" i="19"/>
  <c r="R8" i="19"/>
  <c r="AC8" i="19"/>
  <c r="AG38" i="21"/>
  <c r="AF38" i="20"/>
  <c r="E9" i="17"/>
  <c r="H35" i="19"/>
  <c r="F35" i="19"/>
  <c r="J28" i="19"/>
  <c r="H28" i="19"/>
  <c r="G28" i="19"/>
  <c r="F28" i="19"/>
  <c r="N28" i="19"/>
  <c r="O28" i="19"/>
  <c r="R28" i="19"/>
  <c r="W28" i="19"/>
  <c r="Z28" i="19"/>
  <c r="AA28" i="19"/>
  <c r="AB28" i="19"/>
  <c r="AC28" i="19"/>
  <c r="AE28" i="19"/>
  <c r="AF28" i="19"/>
  <c r="Z16" i="17"/>
  <c r="Y16" i="17"/>
  <c r="X16" i="17"/>
  <c r="V16" i="17"/>
  <c r="U16" i="17"/>
  <c r="T16" i="17"/>
  <c r="R16" i="17"/>
  <c r="Q16" i="17"/>
  <c r="P16" i="17"/>
  <c r="O16" i="17"/>
  <c r="N16" i="17"/>
  <c r="M16" i="17"/>
  <c r="M36" i="17"/>
  <c r="M29" i="17"/>
  <c r="M39" i="17" s="1"/>
  <c r="M41" i="17" s="1"/>
  <c r="M9" i="17"/>
  <c r="M40" i="17"/>
  <c r="L16" i="17"/>
  <c r="AD36" i="13"/>
  <c r="AG37" i="22"/>
  <c r="Y35" i="22"/>
  <c r="V35" i="22"/>
  <c r="T35" i="22"/>
  <c r="T38" i="22" s="1"/>
  <c r="T40" i="22" s="1"/>
  <c r="S35" i="22"/>
  <c r="J35" i="22"/>
  <c r="AG31" i="22"/>
  <c r="S8" i="22"/>
  <c r="Y8" i="22"/>
  <c r="V8" i="22"/>
  <c r="T8" i="22"/>
  <c r="J8" i="22"/>
  <c r="C8" i="22"/>
  <c r="B8" i="22"/>
  <c r="AC35" i="11"/>
  <c r="Y35" i="11"/>
  <c r="U35" i="11"/>
  <c r="Q35" i="11"/>
  <c r="M35" i="11"/>
  <c r="I35" i="11"/>
  <c r="E35" i="11"/>
  <c r="AD28" i="11"/>
  <c r="AC28" i="11"/>
  <c r="AB28" i="11"/>
  <c r="AB38" i="11" s="1"/>
  <c r="AB40" i="11" s="1"/>
  <c r="AA28" i="11"/>
  <c r="Z28" i="11"/>
  <c r="Z8" i="11"/>
  <c r="Y28" i="11"/>
  <c r="X28" i="11"/>
  <c r="W28" i="11"/>
  <c r="W8" i="11"/>
  <c r="V28" i="11"/>
  <c r="U28" i="11"/>
  <c r="T28" i="11"/>
  <c r="S28" i="11"/>
  <c r="R28" i="11"/>
  <c r="Q28" i="11"/>
  <c r="P28" i="11"/>
  <c r="O28" i="11"/>
  <c r="N28" i="11"/>
  <c r="N38" i="11" s="1"/>
  <c r="N40" i="11" s="1"/>
  <c r="M28" i="11"/>
  <c r="L28" i="11"/>
  <c r="K28" i="11"/>
  <c r="J28" i="11"/>
  <c r="J15" i="11"/>
  <c r="I28" i="11"/>
  <c r="H28" i="11"/>
  <c r="H38" i="11" s="1"/>
  <c r="H40" i="11" s="1"/>
  <c r="G28" i="11"/>
  <c r="F28" i="11"/>
  <c r="E28" i="11"/>
  <c r="D28" i="11"/>
  <c r="C28" i="11"/>
  <c r="AC15" i="11"/>
  <c r="AB15" i="11"/>
  <c r="AA15" i="11"/>
  <c r="T15" i="11"/>
  <c r="P15" i="11"/>
  <c r="O15" i="11"/>
  <c r="L15" i="11"/>
  <c r="K15" i="11"/>
  <c r="D15" i="11"/>
  <c r="AD8" i="11"/>
  <c r="AC8" i="11"/>
  <c r="AB8" i="11"/>
  <c r="AA8" i="11"/>
  <c r="Y8" i="11"/>
  <c r="X8" i="11"/>
  <c r="V8" i="11"/>
  <c r="U8" i="11"/>
  <c r="T8" i="11"/>
  <c r="S8" i="11"/>
  <c r="R8" i="11"/>
  <c r="Q8" i="11"/>
  <c r="P8" i="11"/>
  <c r="O8" i="11"/>
  <c r="AG37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D15" i="10"/>
  <c r="AD8" i="10"/>
  <c r="W15" i="10"/>
  <c r="W8" i="10"/>
  <c r="B15" i="10"/>
  <c r="B8" i="10"/>
  <c r="AE15" i="10"/>
  <c r="AA15" i="10"/>
  <c r="Z15" i="10"/>
  <c r="Y15" i="10"/>
  <c r="X15" i="10"/>
  <c r="V15" i="10"/>
  <c r="U15" i="10"/>
  <c r="T15" i="10"/>
  <c r="S15" i="10"/>
  <c r="R15" i="10"/>
  <c r="R8" i="10"/>
  <c r="Q15" i="10"/>
  <c r="P15" i="10"/>
  <c r="O15" i="10"/>
  <c r="N15" i="10"/>
  <c r="M15" i="10"/>
  <c r="L15" i="10"/>
  <c r="L8" i="10"/>
  <c r="K15" i="10"/>
  <c r="J15" i="10"/>
  <c r="I15" i="10"/>
  <c r="H15" i="10"/>
  <c r="G15" i="10"/>
  <c r="F15" i="10"/>
  <c r="E15" i="10"/>
  <c r="D15" i="10"/>
  <c r="D8" i="10"/>
  <c r="C15" i="10"/>
  <c r="AF8" i="10"/>
  <c r="AE8" i="10"/>
  <c r="AC8" i="10"/>
  <c r="AB8" i="10"/>
  <c r="AA8" i="10"/>
  <c r="Z8" i="10"/>
  <c r="Y8" i="10"/>
  <c r="X8" i="10"/>
  <c r="V8" i="10"/>
  <c r="U8" i="10"/>
  <c r="T8" i="10"/>
  <c r="S8" i="10"/>
  <c r="Q8" i="10"/>
  <c r="P8" i="10"/>
  <c r="O8" i="10"/>
  <c r="N8" i="10"/>
  <c r="M8" i="10"/>
  <c r="K8" i="10"/>
  <c r="J8" i="10"/>
  <c r="I8" i="10"/>
  <c r="H8" i="10"/>
  <c r="G8" i="10"/>
  <c r="F8" i="10"/>
  <c r="F38" i="10" s="1"/>
  <c r="F40" i="10" s="1"/>
  <c r="E8" i="10"/>
  <c r="C8" i="10"/>
  <c r="AF9" i="21"/>
  <c r="AF29" i="21"/>
  <c r="T29" i="21"/>
  <c r="T9" i="21"/>
  <c r="H29" i="21"/>
  <c r="H9" i="21"/>
  <c r="AE29" i="21"/>
  <c r="AD29" i="21"/>
  <c r="AC29" i="21"/>
  <c r="AB29" i="21"/>
  <c r="AA29" i="21"/>
  <c r="Z29" i="21"/>
  <c r="Y29" i="21"/>
  <c r="X29" i="21"/>
  <c r="W29" i="21"/>
  <c r="V29" i="21"/>
  <c r="U29" i="21"/>
  <c r="S29" i="21"/>
  <c r="R29" i="21"/>
  <c r="Q29" i="21"/>
  <c r="P29" i="21"/>
  <c r="O29" i="21"/>
  <c r="N29" i="21"/>
  <c r="M29" i="21"/>
  <c r="L29" i="21"/>
  <c r="K29" i="21"/>
  <c r="J29" i="21"/>
  <c r="I29" i="21"/>
  <c r="G29" i="21"/>
  <c r="F29" i="21"/>
  <c r="E29" i="21"/>
  <c r="D29" i="21"/>
  <c r="C29" i="21"/>
  <c r="B29" i="21"/>
  <c r="AC9" i="21"/>
  <c r="AB9" i="21"/>
  <c r="Y9" i="21"/>
  <c r="X9" i="21"/>
  <c r="I9" i="21"/>
  <c r="E9" i="21"/>
  <c r="AE9" i="21"/>
  <c r="AD9" i="21"/>
  <c r="AA9" i="21"/>
  <c r="Z9" i="21"/>
  <c r="W9" i="21"/>
  <c r="V9" i="21"/>
  <c r="U9" i="21"/>
  <c r="S9" i="21"/>
  <c r="R9" i="21"/>
  <c r="Q9" i="21"/>
  <c r="P9" i="21"/>
  <c r="O9" i="21"/>
  <c r="N9" i="21"/>
  <c r="M9" i="21"/>
  <c r="L9" i="21"/>
  <c r="K9" i="21"/>
  <c r="J9" i="21"/>
  <c r="G9" i="21"/>
  <c r="F9" i="21"/>
  <c r="C9" i="21"/>
  <c r="D9" i="21"/>
  <c r="B9" i="21"/>
  <c r="B16" i="17"/>
  <c r="S16" i="20"/>
  <c r="U16" i="20"/>
  <c r="V16" i="20"/>
  <c r="W16" i="20"/>
  <c r="X16" i="20"/>
  <c r="Y16" i="20"/>
  <c r="B29" i="17"/>
  <c r="B40" i="17"/>
  <c r="AE29" i="17"/>
  <c r="AE9" i="17"/>
  <c r="AE16" i="17"/>
  <c r="AE39" i="17" s="1"/>
  <c r="AE41" i="17" s="1"/>
  <c r="AE36" i="17"/>
  <c r="AD29" i="17"/>
  <c r="AC29" i="17"/>
  <c r="AB29" i="17"/>
  <c r="AA29" i="17"/>
  <c r="Z29" i="17"/>
  <c r="Y29" i="17"/>
  <c r="X29" i="17"/>
  <c r="W29" i="17"/>
  <c r="W36" i="17"/>
  <c r="W16" i="17"/>
  <c r="W9" i="17"/>
  <c r="V29" i="17"/>
  <c r="U29" i="17"/>
  <c r="T29" i="17"/>
  <c r="S29" i="17"/>
  <c r="R29" i="17"/>
  <c r="Q29" i="17"/>
  <c r="P29" i="17"/>
  <c r="O29" i="17"/>
  <c r="O36" i="17"/>
  <c r="O9" i="17"/>
  <c r="N29" i="17"/>
  <c r="L29" i="17"/>
  <c r="K29" i="17"/>
  <c r="K36" i="17"/>
  <c r="K16" i="17"/>
  <c r="K9" i="17"/>
  <c r="J29" i="17"/>
  <c r="I29" i="17"/>
  <c r="H29" i="17"/>
  <c r="G29" i="17"/>
  <c r="G36" i="17"/>
  <c r="G16" i="17"/>
  <c r="G9" i="17"/>
  <c r="F29" i="17"/>
  <c r="E29" i="17"/>
  <c r="D29" i="17"/>
  <c r="C29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F40" i="17"/>
  <c r="E40" i="17"/>
  <c r="D40" i="17"/>
  <c r="C40" i="17"/>
  <c r="AG37" i="24"/>
  <c r="AF39" i="24"/>
  <c r="AF35" i="24"/>
  <c r="AF28" i="24"/>
  <c r="AF15" i="24"/>
  <c r="AF38" i="24" s="1"/>
  <c r="AF40" i="24" s="1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5" i="24"/>
  <c r="AE28" i="24"/>
  <c r="AE15" i="24"/>
  <c r="AE8" i="24"/>
  <c r="AD35" i="24"/>
  <c r="AC35" i="24"/>
  <c r="AB35" i="24"/>
  <c r="AA35" i="24"/>
  <c r="Z35" i="24"/>
  <c r="Y35" i="24"/>
  <c r="Y38" i="24" s="1"/>
  <c r="Y40" i="24" s="1"/>
  <c r="X35" i="24"/>
  <c r="W35" i="24"/>
  <c r="W28" i="24"/>
  <c r="W15" i="24"/>
  <c r="W8" i="24"/>
  <c r="V35" i="24"/>
  <c r="U35" i="24"/>
  <c r="T35" i="24"/>
  <c r="S35" i="24"/>
  <c r="R35" i="24"/>
  <c r="Q35" i="24"/>
  <c r="P35" i="24"/>
  <c r="O35" i="24"/>
  <c r="O28" i="24"/>
  <c r="O15" i="24"/>
  <c r="O8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C38" i="24" s="1"/>
  <c r="C40" i="24" s="1"/>
  <c r="AD28" i="24"/>
  <c r="AC28" i="24"/>
  <c r="AB28" i="24"/>
  <c r="AA28" i="24"/>
  <c r="Z28" i="24"/>
  <c r="Y28" i="24"/>
  <c r="X28" i="24"/>
  <c r="V28" i="24"/>
  <c r="U28" i="24"/>
  <c r="T28" i="24"/>
  <c r="S28" i="24"/>
  <c r="R28" i="24"/>
  <c r="Q28" i="24"/>
  <c r="P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D15" i="24"/>
  <c r="AC15" i="24"/>
  <c r="AB15" i="24"/>
  <c r="AA15" i="24"/>
  <c r="Z15" i="24"/>
  <c r="Y15" i="24"/>
  <c r="X15" i="24"/>
  <c r="V15" i="24"/>
  <c r="U15" i="24"/>
  <c r="T15" i="24"/>
  <c r="S15" i="24"/>
  <c r="R15" i="24"/>
  <c r="Q15" i="24"/>
  <c r="Q38" i="24" s="1"/>
  <c r="Q40" i="24" s="1"/>
  <c r="P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8" i="24"/>
  <c r="AA8" i="24"/>
  <c r="Y8" i="24"/>
  <c r="U8" i="24"/>
  <c r="S8" i="24"/>
  <c r="Q8" i="24"/>
  <c r="M8" i="24"/>
  <c r="K8" i="24"/>
  <c r="I8" i="24"/>
  <c r="G8" i="24"/>
  <c r="E8" i="24"/>
  <c r="C8" i="24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F37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E15" i="23"/>
  <c r="AD15" i="23"/>
  <c r="AC15" i="23"/>
  <c r="AB15" i="23"/>
  <c r="AA15" i="23"/>
  <c r="Z15" i="23"/>
  <c r="Y15" i="23"/>
  <c r="X15" i="23"/>
  <c r="W15" i="23"/>
  <c r="V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S38" i="23" s="1"/>
  <c r="S40" i="23" s="1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C35" i="19"/>
  <c r="L38" i="15"/>
  <c r="B36" i="17"/>
  <c r="C36" i="17"/>
  <c r="D36" i="17"/>
  <c r="E36" i="17"/>
  <c r="F36" i="17"/>
  <c r="H36" i="17"/>
  <c r="I36" i="17"/>
  <c r="J36" i="17"/>
  <c r="L36" i="17"/>
  <c r="N36" i="17"/>
  <c r="P36" i="17"/>
  <c r="Q36" i="17"/>
  <c r="R36" i="17"/>
  <c r="S36" i="17"/>
  <c r="T36" i="17"/>
  <c r="U36" i="17"/>
  <c r="V36" i="17"/>
  <c r="X36" i="17"/>
  <c r="Y36" i="17"/>
  <c r="Z36" i="17"/>
  <c r="AA36" i="17"/>
  <c r="AB36" i="17"/>
  <c r="AC36" i="17"/>
  <c r="AD36" i="17"/>
  <c r="U9" i="17"/>
  <c r="AG36" i="15"/>
  <c r="C36" i="20"/>
  <c r="B36" i="20"/>
  <c r="B8" i="15"/>
  <c r="W29" i="20"/>
  <c r="W36" i="20"/>
  <c r="B29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T16" i="20"/>
  <c r="Z16" i="20"/>
  <c r="AA16" i="20"/>
  <c r="AB16" i="20"/>
  <c r="AC16" i="20"/>
  <c r="AD16" i="20"/>
  <c r="AE16" i="20"/>
  <c r="AB9" i="17"/>
  <c r="R29" i="20"/>
  <c r="R9" i="20"/>
  <c r="Q29" i="20"/>
  <c r="P29" i="20"/>
  <c r="P36" i="20"/>
  <c r="P39" i="20" s="1"/>
  <c r="P41" i="20" s="1"/>
  <c r="O29" i="20"/>
  <c r="O9" i="20"/>
  <c r="N29" i="20"/>
  <c r="N36" i="20"/>
  <c r="N39" i="20" s="1"/>
  <c r="N41" i="20" s="1"/>
  <c r="M29" i="20"/>
  <c r="M36" i="20"/>
  <c r="M9" i="20"/>
  <c r="L29" i="20"/>
  <c r="C29" i="20"/>
  <c r="D29" i="20"/>
  <c r="E29" i="20"/>
  <c r="F29" i="20"/>
  <c r="G29" i="20"/>
  <c r="H29" i="20"/>
  <c r="I29" i="20"/>
  <c r="J29" i="20"/>
  <c r="K29" i="20"/>
  <c r="S29" i="20"/>
  <c r="T29" i="20"/>
  <c r="U29" i="20"/>
  <c r="V29" i="20"/>
  <c r="X29" i="20"/>
  <c r="Y29" i="20"/>
  <c r="Z29" i="20"/>
  <c r="Z39" i="20" s="1"/>
  <c r="Z41" i="20" s="1"/>
  <c r="AA29" i="20"/>
  <c r="AB29" i="20"/>
  <c r="AC29" i="20"/>
  <c r="AD29" i="20"/>
  <c r="AE29" i="20"/>
  <c r="J9" i="20"/>
  <c r="I9" i="20"/>
  <c r="H9" i="20"/>
  <c r="G9" i="20"/>
  <c r="G36" i="20"/>
  <c r="E9" i="20"/>
  <c r="D9" i="20"/>
  <c r="D36" i="20"/>
  <c r="E36" i="20"/>
  <c r="F36" i="20"/>
  <c r="H36" i="20"/>
  <c r="H39" i="20" s="1"/>
  <c r="I36" i="20"/>
  <c r="J36" i="20"/>
  <c r="K36" i="20"/>
  <c r="L36" i="20"/>
  <c r="L39" i="20" s="1"/>
  <c r="O36" i="20"/>
  <c r="Q36" i="20"/>
  <c r="R36" i="20"/>
  <c r="S36" i="20"/>
  <c r="S39" i="20" s="1"/>
  <c r="S41" i="20" s="1"/>
  <c r="T36" i="20"/>
  <c r="U36" i="20"/>
  <c r="V36" i="20"/>
  <c r="X36" i="20"/>
  <c r="Y36" i="20"/>
  <c r="Z36" i="20"/>
  <c r="AA36" i="20"/>
  <c r="AB36" i="20"/>
  <c r="AC36" i="20"/>
  <c r="AD36" i="20"/>
  <c r="AE36" i="20"/>
  <c r="C9" i="20"/>
  <c r="AE9" i="20"/>
  <c r="T9" i="20"/>
  <c r="AD9" i="20"/>
  <c r="AC9" i="20"/>
  <c r="AB9" i="20"/>
  <c r="AA9" i="20"/>
  <c r="Z9" i="20"/>
  <c r="Y9" i="20"/>
  <c r="X9" i="20"/>
  <c r="V9" i="20"/>
  <c r="U9" i="20"/>
  <c r="AD16" i="17"/>
  <c r="AD9" i="17"/>
  <c r="AC16" i="17"/>
  <c r="AB16" i="17"/>
  <c r="F8" i="19"/>
  <c r="G8" i="19"/>
  <c r="H8" i="19"/>
  <c r="J8" i="19"/>
  <c r="N8" i="19"/>
  <c r="O8" i="19"/>
  <c r="W8" i="19"/>
  <c r="AA8" i="19"/>
  <c r="AB8" i="19"/>
  <c r="AE8" i="19"/>
  <c r="AF8" i="19"/>
  <c r="B8" i="19"/>
  <c r="H15" i="19"/>
  <c r="AF15" i="19"/>
  <c r="AA16" i="17"/>
  <c r="AA9" i="17"/>
  <c r="S9" i="17"/>
  <c r="T9" i="17"/>
  <c r="V9" i="17"/>
  <c r="X9" i="17"/>
  <c r="Y9" i="17"/>
  <c r="Z9" i="17"/>
  <c r="AC9" i="17"/>
  <c r="C16" i="17"/>
  <c r="D16" i="17"/>
  <c r="E16" i="17"/>
  <c r="F16" i="17"/>
  <c r="F9" i="17"/>
  <c r="H16" i="17"/>
  <c r="I16" i="17"/>
  <c r="J16" i="17"/>
  <c r="B9" i="17"/>
  <c r="C9" i="17"/>
  <c r="D9" i="17"/>
  <c r="H9" i="17"/>
  <c r="I9" i="17"/>
  <c r="J9" i="17"/>
  <c r="J39" i="17" s="1"/>
  <c r="J41" i="17" s="1"/>
  <c r="L9" i="17"/>
  <c r="N9" i="17"/>
  <c r="P9" i="17"/>
  <c r="P39" i="17" s="1"/>
  <c r="P41" i="17" s="1"/>
  <c r="Q9" i="17"/>
  <c r="R9" i="17"/>
  <c r="S16" i="17"/>
  <c r="F15" i="19"/>
  <c r="G15" i="19"/>
  <c r="N15" i="19"/>
  <c r="O15" i="19"/>
  <c r="R15" i="19"/>
  <c r="W15" i="19"/>
  <c r="W38" i="19" s="1"/>
  <c r="Z15" i="19"/>
  <c r="AA15" i="19"/>
  <c r="AB15" i="19"/>
  <c r="AE15" i="19"/>
  <c r="B15" i="19"/>
  <c r="AA15" i="15"/>
  <c r="AF15" i="15"/>
  <c r="AF27" i="15"/>
  <c r="AF8" i="15"/>
  <c r="AF34" i="15"/>
  <c r="AF38" i="15"/>
  <c r="AE15" i="15"/>
  <c r="AE27" i="15"/>
  <c r="AE8" i="15"/>
  <c r="AE37" i="15" s="1"/>
  <c r="AE39" i="15" s="1"/>
  <c r="AE34" i="15"/>
  <c r="AE38" i="15"/>
  <c r="AD15" i="15"/>
  <c r="AD27" i="15"/>
  <c r="AD8" i="15"/>
  <c r="AD34" i="15"/>
  <c r="AD38" i="15"/>
  <c r="AC15" i="15"/>
  <c r="AC27" i="15"/>
  <c r="AC8" i="15"/>
  <c r="AC34" i="15"/>
  <c r="AC38" i="15"/>
  <c r="AB15" i="15"/>
  <c r="AB8" i="15"/>
  <c r="AB27" i="15"/>
  <c r="AB34" i="15"/>
  <c r="AB38" i="15"/>
  <c r="Z15" i="15"/>
  <c r="B15" i="15"/>
  <c r="B27" i="15"/>
  <c r="B34" i="15"/>
  <c r="B38" i="15"/>
  <c r="C15" i="15"/>
  <c r="D15" i="15"/>
  <c r="E15" i="15"/>
  <c r="AG15" i="15" s="1"/>
  <c r="F15" i="15"/>
  <c r="G15" i="15"/>
  <c r="H15" i="15"/>
  <c r="I15" i="15"/>
  <c r="J15" i="15"/>
  <c r="K15" i="15"/>
  <c r="L15" i="15"/>
  <c r="M15" i="15"/>
  <c r="N15" i="15"/>
  <c r="O15" i="15"/>
  <c r="O8" i="15"/>
  <c r="O27" i="15"/>
  <c r="O34" i="15"/>
  <c r="O38" i="15"/>
  <c r="P15" i="15"/>
  <c r="Q15" i="15"/>
  <c r="R15" i="15"/>
  <c r="S15" i="15"/>
  <c r="T15" i="15"/>
  <c r="U15" i="15"/>
  <c r="V15" i="15"/>
  <c r="W15" i="15"/>
  <c r="X15" i="15"/>
  <c r="Y15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P27" i="15"/>
  <c r="Q27" i="15"/>
  <c r="R27" i="15"/>
  <c r="S27" i="15"/>
  <c r="T27" i="15"/>
  <c r="U27" i="15"/>
  <c r="V27" i="15"/>
  <c r="W27" i="15"/>
  <c r="W37" i="15" s="1"/>
  <c r="W39" i="15" s="1"/>
  <c r="X27" i="15"/>
  <c r="Y27" i="15"/>
  <c r="Z27" i="15"/>
  <c r="AA27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C34" i="15"/>
  <c r="D34" i="15"/>
  <c r="E34" i="15"/>
  <c r="F34" i="15"/>
  <c r="G34" i="15"/>
  <c r="H34" i="15"/>
  <c r="J34" i="15"/>
  <c r="K34" i="15"/>
  <c r="L34" i="15"/>
  <c r="M34" i="15"/>
  <c r="N34" i="15"/>
  <c r="Z8" i="15"/>
  <c r="Z37" i="15" s="1"/>
  <c r="Z39" i="15" s="1"/>
  <c r="Z38" i="15"/>
  <c r="AA8" i="15"/>
  <c r="AA38" i="15"/>
  <c r="P8" i="15"/>
  <c r="P38" i="15"/>
  <c r="Q8" i="15"/>
  <c r="Q37" i="15" s="1"/>
  <c r="Q39" i="15" s="1"/>
  <c r="Q38" i="15"/>
  <c r="R8" i="15"/>
  <c r="R38" i="15"/>
  <c r="S8" i="15"/>
  <c r="S38" i="15"/>
  <c r="T8" i="15"/>
  <c r="T38" i="15"/>
  <c r="U8" i="15"/>
  <c r="U38" i="15"/>
  <c r="V8" i="15"/>
  <c r="V38" i="15"/>
  <c r="W8" i="15"/>
  <c r="W38" i="15"/>
  <c r="X8" i="15"/>
  <c r="X38" i="15"/>
  <c r="Y8" i="15"/>
  <c r="Y38" i="15"/>
  <c r="C8" i="15"/>
  <c r="C38" i="15"/>
  <c r="D8" i="15"/>
  <c r="D38" i="15"/>
  <c r="E8" i="15"/>
  <c r="E38" i="15"/>
  <c r="F8" i="15"/>
  <c r="F38" i="15"/>
  <c r="G8" i="15"/>
  <c r="G38" i="15"/>
  <c r="H8" i="15"/>
  <c r="H38" i="15"/>
  <c r="I8" i="15"/>
  <c r="I38" i="15"/>
  <c r="J8" i="15"/>
  <c r="J38" i="15"/>
  <c r="K8" i="15"/>
  <c r="K38" i="15"/>
  <c r="L8" i="15"/>
  <c r="M8" i="15"/>
  <c r="AG8" i="15" s="1"/>
  <c r="M38" i="15"/>
  <c r="N8" i="15"/>
  <c r="N38" i="15"/>
  <c r="O15" i="13"/>
  <c r="O8" i="13"/>
  <c r="O27" i="13"/>
  <c r="O34" i="13"/>
  <c r="O38" i="13"/>
  <c r="E8" i="13"/>
  <c r="E15" i="13"/>
  <c r="E38" i="13"/>
  <c r="E27" i="13"/>
  <c r="E34" i="13"/>
  <c r="F8" i="13"/>
  <c r="F15" i="13"/>
  <c r="F27" i="13"/>
  <c r="F34" i="13"/>
  <c r="F38" i="13"/>
  <c r="G8" i="13"/>
  <c r="G15" i="13"/>
  <c r="G38" i="13"/>
  <c r="G27" i="13"/>
  <c r="G34" i="13"/>
  <c r="H8" i="13"/>
  <c r="H15" i="13"/>
  <c r="H27" i="13"/>
  <c r="H34" i="13"/>
  <c r="H38" i="13"/>
  <c r="I8" i="13"/>
  <c r="I15" i="13"/>
  <c r="I38" i="13"/>
  <c r="I27" i="13"/>
  <c r="I34" i="13"/>
  <c r="J8" i="13"/>
  <c r="J15" i="13"/>
  <c r="J27" i="13"/>
  <c r="J34" i="13"/>
  <c r="J38" i="13"/>
  <c r="K8" i="13"/>
  <c r="K15" i="13"/>
  <c r="K38" i="13"/>
  <c r="K27" i="13"/>
  <c r="K34" i="13"/>
  <c r="L8" i="13"/>
  <c r="L15" i="13"/>
  <c r="L27" i="13"/>
  <c r="L34" i="13"/>
  <c r="L38" i="13"/>
  <c r="M8" i="13"/>
  <c r="M15" i="13"/>
  <c r="M38" i="13"/>
  <c r="M27" i="13"/>
  <c r="M37" i="13" s="1"/>
  <c r="M39" i="13" s="1"/>
  <c r="M34" i="13"/>
  <c r="N8" i="13"/>
  <c r="N15" i="13"/>
  <c r="N27" i="13"/>
  <c r="N38" i="13"/>
  <c r="N34" i="13"/>
  <c r="P8" i="13"/>
  <c r="P15" i="13"/>
  <c r="P38" i="13"/>
  <c r="P27" i="13"/>
  <c r="P34" i="13"/>
  <c r="Q8" i="13"/>
  <c r="Q15" i="13"/>
  <c r="Q27" i="13"/>
  <c r="Q38" i="13"/>
  <c r="Q34" i="13"/>
  <c r="R8" i="13"/>
  <c r="R15" i="13"/>
  <c r="R38" i="13"/>
  <c r="R27" i="13"/>
  <c r="R34" i="13"/>
  <c r="S8" i="13"/>
  <c r="S15" i="13"/>
  <c r="S27" i="13"/>
  <c r="S38" i="13"/>
  <c r="S34" i="13"/>
  <c r="T8" i="13"/>
  <c r="T15" i="13"/>
  <c r="T38" i="13"/>
  <c r="T27" i="13"/>
  <c r="T34" i="13"/>
  <c r="U8" i="13"/>
  <c r="U37" i="13" s="1"/>
  <c r="U39" i="13" s="1"/>
  <c r="U15" i="13"/>
  <c r="U27" i="13"/>
  <c r="U38" i="13"/>
  <c r="U34" i="13"/>
  <c r="V8" i="13"/>
  <c r="V15" i="13"/>
  <c r="V38" i="13"/>
  <c r="V27" i="13"/>
  <c r="V37" i="13" s="1"/>
  <c r="V39" i="13" s="1"/>
  <c r="V34" i="13"/>
  <c r="W8" i="13"/>
  <c r="W15" i="13"/>
  <c r="W27" i="13"/>
  <c r="W38" i="13"/>
  <c r="W34" i="13"/>
  <c r="X8" i="13"/>
  <c r="X15" i="13"/>
  <c r="X27" i="13"/>
  <c r="X34" i="13"/>
  <c r="X38" i="13"/>
  <c r="Y8" i="13"/>
  <c r="Y15" i="13"/>
  <c r="Y27" i="13"/>
  <c r="Y38" i="13"/>
  <c r="Y34" i="13"/>
  <c r="Z8" i="13"/>
  <c r="Z15" i="13"/>
  <c r="Z27" i="13"/>
  <c r="Z34" i="13"/>
  <c r="Z38" i="13"/>
  <c r="AA8" i="13"/>
  <c r="AA15" i="13"/>
  <c r="AA27" i="13"/>
  <c r="AA38" i="13"/>
  <c r="AA34" i="13"/>
  <c r="AB8" i="13"/>
  <c r="AB15" i="13"/>
  <c r="AB27" i="13"/>
  <c r="AB34" i="13"/>
  <c r="AB38" i="13"/>
  <c r="AC8" i="13"/>
  <c r="AC37" i="13" s="1"/>
  <c r="AC39" i="13" s="1"/>
  <c r="AC15" i="13"/>
  <c r="AC27" i="13"/>
  <c r="AC38" i="13"/>
  <c r="AC34" i="13"/>
  <c r="B15" i="13"/>
  <c r="B27" i="13"/>
  <c r="C27" i="13"/>
  <c r="D27" i="13"/>
  <c r="B34" i="13"/>
  <c r="B8" i="13"/>
  <c r="B38" i="13"/>
  <c r="C15" i="13"/>
  <c r="D15" i="13"/>
  <c r="C34" i="13"/>
  <c r="D34" i="13"/>
  <c r="C8" i="13"/>
  <c r="C38" i="13"/>
  <c r="D8" i="13"/>
  <c r="D38" i="13"/>
  <c r="AG30" i="15"/>
  <c r="AD30" i="13"/>
  <c r="AG36" i="12"/>
  <c r="AE15" i="12"/>
  <c r="AF15" i="12"/>
  <c r="AG30" i="12"/>
  <c r="C34" i="12"/>
  <c r="C8" i="12"/>
  <c r="C15" i="12"/>
  <c r="C27" i="12"/>
  <c r="D34" i="12"/>
  <c r="D8" i="12"/>
  <c r="D27" i="12"/>
  <c r="D15" i="12"/>
  <c r="E34" i="12"/>
  <c r="E8" i="12"/>
  <c r="E15" i="12"/>
  <c r="E37" i="12" s="1"/>
  <c r="E39" i="12" s="1"/>
  <c r="E27" i="12"/>
  <c r="F34" i="12"/>
  <c r="F8" i="12"/>
  <c r="F27" i="12"/>
  <c r="F15" i="12"/>
  <c r="G8" i="12"/>
  <c r="G27" i="12"/>
  <c r="G37" i="12" s="1"/>
  <c r="G39" i="12" s="1"/>
  <c r="G34" i="12"/>
  <c r="G15" i="12"/>
  <c r="H8" i="12"/>
  <c r="H27" i="12"/>
  <c r="H34" i="12"/>
  <c r="H15" i="12"/>
  <c r="I8" i="12"/>
  <c r="I27" i="12"/>
  <c r="I34" i="12"/>
  <c r="I15" i="12"/>
  <c r="J34" i="12"/>
  <c r="J8" i="12"/>
  <c r="J15" i="12"/>
  <c r="J27" i="12"/>
  <c r="K34" i="12"/>
  <c r="K8" i="12"/>
  <c r="K27" i="12"/>
  <c r="K15" i="12"/>
  <c r="L34" i="12"/>
  <c r="L8" i="12"/>
  <c r="L27" i="12"/>
  <c r="L15" i="12"/>
  <c r="M34" i="12"/>
  <c r="M8" i="12"/>
  <c r="M27" i="12"/>
  <c r="M15" i="12"/>
  <c r="N27" i="12"/>
  <c r="N8" i="12"/>
  <c r="N15" i="12"/>
  <c r="N34" i="12"/>
  <c r="O8" i="12"/>
  <c r="O15" i="12"/>
  <c r="O27" i="12"/>
  <c r="O34" i="12"/>
  <c r="P8" i="12"/>
  <c r="P15" i="12"/>
  <c r="P27" i="12"/>
  <c r="P34" i="12"/>
  <c r="Q8" i="12"/>
  <c r="Q15" i="12"/>
  <c r="Q27" i="12"/>
  <c r="Q34" i="12"/>
  <c r="R15" i="12"/>
  <c r="R27" i="12"/>
  <c r="R8" i="12"/>
  <c r="R34" i="12"/>
  <c r="S15" i="12"/>
  <c r="S27" i="12"/>
  <c r="S37" i="12" s="1"/>
  <c r="S39" i="12" s="1"/>
  <c r="S8" i="12"/>
  <c r="S34" i="12"/>
  <c r="T15" i="12"/>
  <c r="T27" i="12"/>
  <c r="T8" i="12"/>
  <c r="T34" i="12"/>
  <c r="U15" i="12"/>
  <c r="U8" i="12"/>
  <c r="U27" i="12"/>
  <c r="U34" i="12"/>
  <c r="V15" i="12"/>
  <c r="V8" i="12"/>
  <c r="V27" i="12"/>
  <c r="V34" i="12"/>
  <c r="W15" i="12"/>
  <c r="W8" i="12"/>
  <c r="W27" i="12"/>
  <c r="W34" i="12"/>
  <c r="X15" i="12"/>
  <c r="X8" i="12"/>
  <c r="X27" i="12"/>
  <c r="X34" i="12"/>
  <c r="Y8" i="12"/>
  <c r="Y27" i="12"/>
  <c r="Y15" i="12"/>
  <c r="Y34" i="12"/>
  <c r="Z8" i="12"/>
  <c r="Z27" i="12"/>
  <c r="Z15" i="12"/>
  <c r="Z34" i="12"/>
  <c r="AA8" i="12"/>
  <c r="AA15" i="12"/>
  <c r="AA27" i="12"/>
  <c r="AA34" i="12"/>
  <c r="AB27" i="12"/>
  <c r="AB15" i="12"/>
  <c r="AB8" i="12"/>
  <c r="AB34" i="12"/>
  <c r="AC15" i="12"/>
  <c r="AC8" i="12"/>
  <c r="AC27" i="12"/>
  <c r="AC34" i="12"/>
  <c r="AD15" i="12"/>
  <c r="AD8" i="12"/>
  <c r="AD37" i="12" s="1"/>
  <c r="AD39" i="12" s="1"/>
  <c r="AD27" i="12"/>
  <c r="AD34" i="12"/>
  <c r="AE8" i="12"/>
  <c r="AE34" i="12"/>
  <c r="AE27" i="12"/>
  <c r="AF8" i="12"/>
  <c r="AF34" i="12"/>
  <c r="AF27" i="12"/>
  <c r="AF37" i="12" s="1"/>
  <c r="AF39" i="12" s="1"/>
  <c r="B34" i="12"/>
  <c r="B8" i="12"/>
  <c r="B27" i="12"/>
  <c r="B15" i="12"/>
  <c r="J15" i="19"/>
  <c r="B15" i="22"/>
  <c r="B8" i="24"/>
  <c r="E36" i="21"/>
  <c r="U36" i="21"/>
  <c r="U39" i="21" s="1"/>
  <c r="U41" i="21" s="1"/>
  <c r="X36" i="21"/>
  <c r="Q36" i="21"/>
  <c r="S36" i="21"/>
  <c r="AF36" i="21"/>
  <c r="AA36" i="21"/>
  <c r="L36" i="21"/>
  <c r="R36" i="21"/>
  <c r="R39" i="21" s="1"/>
  <c r="R41" i="21" s="1"/>
  <c r="AC36" i="21"/>
  <c r="AC39" i="21" s="1"/>
  <c r="AC41" i="21" s="1"/>
  <c r="C36" i="21"/>
  <c r="D36" i="21"/>
  <c r="AB36" i="21"/>
  <c r="AB39" i="21" s="1"/>
  <c r="AB41" i="21" s="1"/>
  <c r="I36" i="21"/>
  <c r="I39" i="21" s="1"/>
  <c r="I41" i="21" s="1"/>
  <c r="M36" i="21"/>
  <c r="K36" i="21"/>
  <c r="P36" i="21"/>
  <c r="P39" i="21" s="1"/>
  <c r="P41" i="21" s="1"/>
  <c r="AD36" i="21"/>
  <c r="Z36" i="21"/>
  <c r="O36" i="21"/>
  <c r="J36" i="21"/>
  <c r="J39" i="21" s="1"/>
  <c r="J41" i="21" s="1"/>
  <c r="Y36" i="21"/>
  <c r="Y39" i="21" s="1"/>
  <c r="Y41" i="21" s="1"/>
  <c r="G36" i="21"/>
  <c r="N36" i="21"/>
  <c r="H36" i="21"/>
  <c r="H39" i="21" s="1"/>
  <c r="H41" i="21" s="1"/>
  <c r="AE36" i="21"/>
  <c r="AE39" i="21" s="1"/>
  <c r="AE41" i="21" s="1"/>
  <c r="V36" i="21"/>
  <c r="F36" i="21"/>
  <c r="T36" i="21"/>
  <c r="T39" i="21" s="1"/>
  <c r="T41" i="21" s="1"/>
  <c r="W36" i="21"/>
  <c r="W39" i="21" s="1"/>
  <c r="W41" i="21" s="1"/>
  <c r="B36" i="21"/>
  <c r="X38" i="22"/>
  <c r="X40" i="22" s="1"/>
  <c r="E37" i="15"/>
  <c r="E39" i="15" s="1"/>
  <c r="AD38" i="24"/>
  <c r="AD40" i="24" s="1"/>
  <c r="J38" i="11"/>
  <c r="J40" i="11" s="1"/>
  <c r="C37" i="15"/>
  <c r="C39" i="15" s="1"/>
  <c r="X37" i="15"/>
  <c r="X39" i="15" s="1"/>
  <c r="P37" i="15"/>
  <c r="P39" i="15" s="1"/>
  <c r="D38" i="24"/>
  <c r="D40" i="24" s="1"/>
  <c r="AF38" i="22"/>
  <c r="AF40" i="22" s="1"/>
  <c r="V38" i="10"/>
  <c r="V40" i="10" s="1"/>
  <c r="AG16" i="21"/>
  <c r="AD39" i="17"/>
  <c r="AD41" i="17" s="1"/>
  <c r="AA39" i="17"/>
  <c r="J38" i="10"/>
  <c r="J40" i="10" s="1"/>
  <c r="C39" i="20"/>
  <c r="C41" i="20" s="1"/>
  <c r="AG8" i="24"/>
  <c r="I38" i="22"/>
  <c r="I40" i="22" s="1"/>
  <c r="H38" i="19"/>
  <c r="H40" i="19" s="1"/>
  <c r="AG34" i="12"/>
  <c r="AG9" i="21"/>
  <c r="F38" i="11"/>
  <c r="F40" i="11" s="1"/>
  <c r="Y38" i="23" l="1"/>
  <c r="Y40" i="23" s="1"/>
  <c r="AC38" i="23"/>
  <c r="AC40" i="23" s="1"/>
  <c r="C37" i="13"/>
  <c r="R37" i="13"/>
  <c r="R39" i="13" s="1"/>
  <c r="Q37" i="13"/>
  <c r="Q39" i="13" s="1"/>
  <c r="L37" i="13"/>
  <c r="L39" i="13" s="1"/>
  <c r="J37" i="13"/>
  <c r="I37" i="13"/>
  <c r="I39" i="13" s="1"/>
  <c r="H37" i="13"/>
  <c r="H39" i="13" s="1"/>
  <c r="E37" i="13"/>
  <c r="E39" i="13" s="1"/>
  <c r="O37" i="13"/>
  <c r="O39" i="13" s="1"/>
  <c r="W38" i="24"/>
  <c r="W40" i="24" s="1"/>
  <c r="U38" i="19"/>
  <c r="U40" i="19" s="1"/>
  <c r="V38" i="19"/>
  <c r="V40" i="19" s="1"/>
  <c r="AD39" i="21"/>
  <c r="AD41" i="21" s="1"/>
  <c r="AF39" i="21"/>
  <c r="AF41" i="21" s="1"/>
  <c r="AE37" i="12"/>
  <c r="AE39" i="12" s="1"/>
  <c r="T37" i="12"/>
  <c r="T39" i="12" s="1"/>
  <c r="R37" i="12"/>
  <c r="R39" i="12" s="1"/>
  <c r="Q37" i="12"/>
  <c r="Q39" i="12" s="1"/>
  <c r="P37" i="12"/>
  <c r="P39" i="12" s="1"/>
  <c r="N37" i="12"/>
  <c r="N39" i="12" s="1"/>
  <c r="K37" i="12"/>
  <c r="K39" i="12" s="1"/>
  <c r="J37" i="12"/>
  <c r="J39" i="12" s="1"/>
  <c r="C37" i="12"/>
  <c r="C39" i="12" s="1"/>
  <c r="T39" i="17"/>
  <c r="T41" i="17" s="1"/>
  <c r="K38" i="24"/>
  <c r="K40" i="24" s="1"/>
  <c r="T38" i="24"/>
  <c r="T40" i="24" s="1"/>
  <c r="AG29" i="21"/>
  <c r="Y38" i="19"/>
  <c r="Y40" i="19" s="1"/>
  <c r="Q38" i="19"/>
  <c r="Q40" i="19" s="1"/>
  <c r="AA41" i="17"/>
  <c r="S37" i="15"/>
  <c r="S39" i="15" s="1"/>
  <c r="B37" i="15"/>
  <c r="B39" i="15" s="1"/>
  <c r="AC37" i="15"/>
  <c r="AF37" i="15"/>
  <c r="AB38" i="19"/>
  <c r="AB40" i="19" s="1"/>
  <c r="F38" i="19"/>
  <c r="F40" i="19" s="1"/>
  <c r="R39" i="20"/>
  <c r="R41" i="20" s="1"/>
  <c r="F39" i="20"/>
  <c r="F41" i="20" s="1"/>
  <c r="T38" i="19"/>
  <c r="T40" i="19" s="1"/>
  <c r="M38" i="22"/>
  <c r="M40" i="22" s="1"/>
  <c r="K37" i="13"/>
  <c r="K39" i="13" s="1"/>
  <c r="H37" i="15"/>
  <c r="H39" i="15" s="1"/>
  <c r="AC39" i="15"/>
  <c r="AF39" i="15"/>
  <c r="AF9" i="17"/>
  <c r="R39" i="17"/>
  <c r="R41" i="17" s="1"/>
  <c r="L39" i="17"/>
  <c r="L41" i="17" s="1"/>
  <c r="R38" i="23"/>
  <c r="G38" i="19"/>
  <c r="G40" i="19" s="1"/>
  <c r="R38" i="19"/>
  <c r="R40" i="19" s="1"/>
  <c r="AE38" i="19"/>
  <c r="AE40" i="19" s="1"/>
  <c r="R38" i="11"/>
  <c r="R40" i="11" s="1"/>
  <c r="W38" i="11"/>
  <c r="W40" i="11" s="1"/>
  <c r="AA37" i="13"/>
  <c r="W37" i="13"/>
  <c r="W39" i="13" s="1"/>
  <c r="J39" i="13"/>
  <c r="E39" i="17"/>
  <c r="E41" i="17" s="1"/>
  <c r="D39" i="17"/>
  <c r="D41" i="17" s="1"/>
  <c r="Z38" i="10"/>
  <c r="Z40" i="10" s="1"/>
  <c r="R38" i="10"/>
  <c r="R40" i="10" s="1"/>
  <c r="AD34" i="13"/>
  <c r="Z37" i="13"/>
  <c r="Z39" i="13" s="1"/>
  <c r="X39" i="20"/>
  <c r="X41" i="20" s="1"/>
  <c r="O39" i="20"/>
  <c r="O41" i="20" s="1"/>
  <c r="AC39" i="17"/>
  <c r="AC41" i="17" s="1"/>
  <c r="P38" i="23"/>
  <c r="P40" i="23" s="1"/>
  <c r="AG28" i="24"/>
  <c r="H38" i="24"/>
  <c r="H40" i="24" s="1"/>
  <c r="J38" i="24"/>
  <c r="J40" i="24" s="1"/>
  <c r="S38" i="22"/>
  <c r="S40" i="22" s="1"/>
  <c r="B37" i="12"/>
  <c r="B39" i="12" s="1"/>
  <c r="AC37" i="12"/>
  <c r="AC39" i="12" s="1"/>
  <c r="AA37" i="12"/>
  <c r="AA39" i="12" s="1"/>
  <c r="X37" i="12"/>
  <c r="X39" i="12" s="1"/>
  <c r="W37" i="12"/>
  <c r="W39" i="12" s="1"/>
  <c r="V37" i="12"/>
  <c r="V39" i="12" s="1"/>
  <c r="U37" i="12"/>
  <c r="U39" i="12" s="1"/>
  <c r="Y37" i="15"/>
  <c r="Y39" i="15" s="1"/>
  <c r="N38" i="19"/>
  <c r="N40" i="19" s="1"/>
  <c r="AG8" i="10"/>
  <c r="Y38" i="10"/>
  <c r="Y40" i="10" s="1"/>
  <c r="H38" i="22"/>
  <c r="H40" i="22" s="1"/>
  <c r="E38" i="22"/>
  <c r="E40" i="22" s="1"/>
  <c r="G38" i="22"/>
  <c r="G40" i="22" s="1"/>
  <c r="J38" i="22"/>
  <c r="J40" i="22" s="1"/>
  <c r="W38" i="22"/>
  <c r="W40" i="22" s="1"/>
  <c r="V38" i="23"/>
  <c r="V40" i="23" s="1"/>
  <c r="Z38" i="23"/>
  <c r="Z40" i="23" s="1"/>
  <c r="AF35" i="23"/>
  <c r="O38" i="24"/>
  <c r="O40" i="24" s="1"/>
  <c r="I38" i="24"/>
  <c r="M38" i="24"/>
  <c r="M40" i="24" s="1"/>
  <c r="T38" i="23"/>
  <c r="T40" i="23" s="1"/>
  <c r="E38" i="23"/>
  <c r="E40" i="23" s="1"/>
  <c r="I38" i="23"/>
  <c r="I40" i="23" s="1"/>
  <c r="J38" i="23"/>
  <c r="J40" i="23" s="1"/>
  <c r="B38" i="23"/>
  <c r="B40" i="23" s="1"/>
  <c r="N38" i="23"/>
  <c r="N40" i="23" s="1"/>
  <c r="S37" i="13"/>
  <c r="S39" i="13" s="1"/>
  <c r="AF36" i="20"/>
  <c r="J38" i="19"/>
  <c r="J40" i="19" s="1"/>
  <c r="AF9" i="20"/>
  <c r="I37" i="15"/>
  <c r="I39" i="15" s="1"/>
  <c r="V37" i="15"/>
  <c r="V39" i="15" s="1"/>
  <c r="T37" i="15"/>
  <c r="T39" i="15" s="1"/>
  <c r="AD39" i="20"/>
  <c r="AD41" i="20" s="1"/>
  <c r="U39" i="20"/>
  <c r="U41" i="20" s="1"/>
  <c r="Q39" i="20"/>
  <c r="Q41" i="20" s="1"/>
  <c r="K38" i="19"/>
  <c r="K40" i="19" s="1"/>
  <c r="AD38" i="10"/>
  <c r="AD40" i="10" s="1"/>
  <c r="N38" i="10"/>
  <c r="N40" i="10" s="1"/>
  <c r="AG15" i="12"/>
  <c r="AA39" i="13"/>
  <c r="N37" i="15"/>
  <c r="R37" i="15"/>
  <c r="R39" i="15" s="1"/>
  <c r="AG15" i="19"/>
  <c r="AF29" i="20"/>
  <c r="G39" i="20"/>
  <c r="G41" i="20" s="1"/>
  <c r="AE39" i="20"/>
  <c r="AE41" i="20" s="1"/>
  <c r="AA39" i="20"/>
  <c r="AA41" i="20" s="1"/>
  <c r="E39" i="20"/>
  <c r="E41" i="20" s="1"/>
  <c r="B39" i="20"/>
  <c r="Z39" i="17"/>
  <c r="Z41" i="17" s="1"/>
  <c r="B39" i="17"/>
  <c r="B41" i="17" s="1"/>
  <c r="AF15" i="23"/>
  <c r="H38" i="23"/>
  <c r="H40" i="23" s="1"/>
  <c r="L38" i="23"/>
  <c r="L40" i="23" s="1"/>
  <c r="M38" i="23"/>
  <c r="M40" i="23" s="1"/>
  <c r="I40" i="24"/>
  <c r="AG35" i="24"/>
  <c r="P38" i="24"/>
  <c r="P40" i="24" s="1"/>
  <c r="S39" i="17"/>
  <c r="S41" i="17" s="1"/>
  <c r="Q38" i="11"/>
  <c r="Q40" i="11" s="1"/>
  <c r="X38" i="11"/>
  <c r="X40" i="11" s="1"/>
  <c r="AF28" i="11"/>
  <c r="AG35" i="22"/>
  <c r="AB37" i="12"/>
  <c r="AB39" i="12" s="1"/>
  <c r="Z37" i="12"/>
  <c r="Z39" i="12" s="1"/>
  <c r="M37" i="12"/>
  <c r="M39" i="12" s="1"/>
  <c r="I37" i="12"/>
  <c r="I39" i="12" s="1"/>
  <c r="D37" i="13"/>
  <c r="D39" i="13" s="1"/>
  <c r="C39" i="13"/>
  <c r="X37" i="13"/>
  <c r="X39" i="13" s="1"/>
  <c r="N37" i="13"/>
  <c r="N39" i="13" s="1"/>
  <c r="F37" i="13"/>
  <c r="F39" i="13" s="1"/>
  <c r="N39" i="15"/>
  <c r="L37" i="15"/>
  <c r="L39" i="15" s="1"/>
  <c r="AA37" i="15"/>
  <c r="AA39" i="15" s="1"/>
  <c r="AG34" i="15"/>
  <c r="AB37" i="15"/>
  <c r="AB39" i="15" s="1"/>
  <c r="AF16" i="20"/>
  <c r="G38" i="23"/>
  <c r="G40" i="23" s="1"/>
  <c r="W38" i="23"/>
  <c r="W40" i="23" s="1"/>
  <c r="AE38" i="24"/>
  <c r="AE40" i="24" s="1"/>
  <c r="AB38" i="22"/>
  <c r="AB40" i="22" s="1"/>
  <c r="F38" i="22"/>
  <c r="F40" i="22" s="1"/>
  <c r="K38" i="23"/>
  <c r="AE38" i="23"/>
  <c r="AE40" i="23" s="1"/>
  <c r="U38" i="24"/>
  <c r="U40" i="24" s="1"/>
  <c r="N39" i="17"/>
  <c r="N41" i="17" s="1"/>
  <c r="AC38" i="22"/>
  <c r="AC40" i="22" s="1"/>
  <c r="AA39" i="21"/>
  <c r="AA41" i="21" s="1"/>
  <c r="X39" i="21"/>
  <c r="X41" i="21" s="1"/>
  <c r="Y37" i="12"/>
  <c r="Y39" i="12" s="1"/>
  <c r="H37" i="12"/>
  <c r="H39" i="12" s="1"/>
  <c r="M37" i="15"/>
  <c r="M39" i="15" s="1"/>
  <c r="U37" i="15"/>
  <c r="U39" i="15" s="1"/>
  <c r="Z38" i="19"/>
  <c r="Z40" i="19" s="1"/>
  <c r="V39" i="20"/>
  <c r="V41" i="20" s="1"/>
  <c r="I39" i="20"/>
  <c r="I41" i="20" s="1"/>
  <c r="D39" i="20"/>
  <c r="O38" i="23"/>
  <c r="O40" i="23" s="1"/>
  <c r="Q38" i="23"/>
  <c r="Q40" i="23" s="1"/>
  <c r="U38" i="23"/>
  <c r="U40" i="23" s="1"/>
  <c r="AG15" i="24"/>
  <c r="K39" i="17"/>
  <c r="K41" i="17" s="1"/>
  <c r="W39" i="17"/>
  <c r="W41" i="17" s="1"/>
  <c r="Q39" i="17"/>
  <c r="Q41" i="17" s="1"/>
  <c r="V39" i="17"/>
  <c r="V41" i="17" s="1"/>
  <c r="D38" i="19"/>
  <c r="D40" i="19" s="1"/>
  <c r="Y38" i="11"/>
  <c r="Y40" i="11" s="1"/>
  <c r="L38" i="22"/>
  <c r="L40" i="22" s="1"/>
  <c r="AG35" i="19"/>
  <c r="E38" i="19"/>
  <c r="E40" i="19" s="1"/>
  <c r="L38" i="19"/>
  <c r="L40" i="19" s="1"/>
  <c r="S38" i="19"/>
  <c r="S40" i="19" s="1"/>
  <c r="G38" i="11"/>
  <c r="G40" i="11" s="1"/>
  <c r="W40" i="19"/>
  <c r="AA38" i="23"/>
  <c r="AA40" i="23" s="1"/>
  <c r="AA38" i="24"/>
  <c r="AA40" i="24" s="1"/>
  <c r="Y37" i="13"/>
  <c r="Y39" i="13" s="1"/>
  <c r="F37" i="15"/>
  <c r="F39" i="15" s="1"/>
  <c r="D37" i="15"/>
  <c r="D39" i="15" s="1"/>
  <c r="K37" i="15"/>
  <c r="K39" i="15" s="1"/>
  <c r="AG27" i="15"/>
  <c r="O38" i="19"/>
  <c r="O40" i="19" s="1"/>
  <c r="AB39" i="20"/>
  <c r="T39" i="20"/>
  <c r="J39" i="20"/>
  <c r="J41" i="20" s="1"/>
  <c r="AC39" i="20"/>
  <c r="AC41" i="20" s="1"/>
  <c r="Y39" i="20"/>
  <c r="Y41" i="20" s="1"/>
  <c r="AB39" i="17"/>
  <c r="AB41" i="17" s="1"/>
  <c r="X39" i="17"/>
  <c r="X41" i="17" s="1"/>
  <c r="N38" i="24"/>
  <c r="N40" i="24" s="1"/>
  <c r="G39" i="17"/>
  <c r="G41" i="17" s="1"/>
  <c r="AE38" i="22"/>
  <c r="AE40" i="22" s="1"/>
  <c r="C38" i="23"/>
  <c r="C40" i="23" s="1"/>
  <c r="R40" i="23"/>
  <c r="Q38" i="22"/>
  <c r="Q40" i="22" s="1"/>
  <c r="R38" i="22"/>
  <c r="R40" i="22" s="1"/>
  <c r="Y38" i="22"/>
  <c r="Y40" i="22" s="1"/>
  <c r="V38" i="22"/>
  <c r="V40" i="22" s="1"/>
  <c r="P38" i="22"/>
  <c r="P40" i="22" s="1"/>
  <c r="C38" i="22"/>
  <c r="C40" i="22" s="1"/>
  <c r="K38" i="22"/>
  <c r="K40" i="22" s="1"/>
  <c r="AA38" i="11"/>
  <c r="AA40" i="11" s="1"/>
  <c r="Z38" i="11"/>
  <c r="Z40" i="11" s="1"/>
  <c r="AG28" i="10"/>
  <c r="C38" i="19"/>
  <c r="C40" i="19" s="1"/>
  <c r="AF29" i="17"/>
  <c r="AG28" i="19"/>
  <c r="AG15" i="22"/>
  <c r="K39" i="20"/>
  <c r="K41" i="20" s="1"/>
  <c r="O37" i="12"/>
  <c r="O39" i="12" s="1"/>
  <c r="F37" i="12"/>
  <c r="F39" i="12" s="1"/>
  <c r="AG8" i="12"/>
  <c r="AD27" i="13"/>
  <c r="AB37" i="13"/>
  <c r="AB39" i="13" s="1"/>
  <c r="T41" i="20"/>
  <c r="K40" i="23"/>
  <c r="X38" i="23"/>
  <c r="X40" i="23" s="1"/>
  <c r="AG8" i="22"/>
  <c r="AG28" i="22"/>
  <c r="B37" i="13"/>
  <c r="B39" i="13" s="1"/>
  <c r="AD15" i="13"/>
  <c r="D38" i="23"/>
  <c r="D40" i="23" s="1"/>
  <c r="AF28" i="23"/>
  <c r="AD8" i="13"/>
  <c r="D41" i="20"/>
  <c r="AD38" i="23"/>
  <c r="AD40" i="23" s="1"/>
  <c r="AF36" i="17"/>
  <c r="T37" i="13"/>
  <c r="T39" i="13" s="1"/>
  <c r="P37" i="13"/>
  <c r="P39" i="13" s="1"/>
  <c r="G37" i="13"/>
  <c r="G39" i="13" s="1"/>
  <c r="H41" i="20"/>
  <c r="AG8" i="19"/>
  <c r="AF15" i="11"/>
  <c r="AE38" i="11"/>
  <c r="AE40" i="11" s="1"/>
  <c r="Z38" i="22"/>
  <c r="Z40" i="22" s="1"/>
  <c r="I39" i="17"/>
  <c r="I41" i="17" s="1"/>
  <c r="AB38" i="23"/>
  <c r="AB40" i="23" s="1"/>
  <c r="V38" i="11"/>
  <c r="V40" i="11" s="1"/>
  <c r="AF38" i="19"/>
  <c r="AF40" i="19" s="1"/>
  <c r="AG27" i="12"/>
  <c r="L37" i="12"/>
  <c r="L39" i="12" s="1"/>
  <c r="D37" i="12"/>
  <c r="D39" i="12" s="1"/>
  <c r="G37" i="15"/>
  <c r="G39" i="15" s="1"/>
  <c r="J37" i="15"/>
  <c r="J39" i="15" s="1"/>
  <c r="AD37" i="15"/>
  <c r="AD39" i="15" s="1"/>
  <c r="C39" i="17"/>
  <c r="C41" i="17" s="1"/>
  <c r="AF16" i="17"/>
  <c r="U39" i="17"/>
  <c r="U41" i="17" s="1"/>
  <c r="H39" i="17"/>
  <c r="H41" i="17" s="1"/>
  <c r="AC38" i="19"/>
  <c r="AC40" i="19" s="1"/>
  <c r="F38" i="23"/>
  <c r="F40" i="23" s="1"/>
  <c r="Z38" i="24"/>
  <c r="Z40" i="24" s="1"/>
  <c r="E38" i="24"/>
  <c r="E40" i="24" s="1"/>
  <c r="R38" i="24"/>
  <c r="R40" i="24" s="1"/>
  <c r="G38" i="24"/>
  <c r="G40" i="24" s="1"/>
  <c r="V38" i="24"/>
  <c r="V40" i="24" s="1"/>
  <c r="AC38" i="24"/>
  <c r="AC40" i="24" s="1"/>
  <c r="Y39" i="17"/>
  <c r="Y41" i="17" s="1"/>
  <c r="AG15" i="10"/>
  <c r="O38" i="11"/>
  <c r="O40" i="11" s="1"/>
  <c r="AC38" i="11"/>
  <c r="AC40" i="11" s="1"/>
  <c r="AA38" i="19"/>
  <c r="AA40" i="19" s="1"/>
  <c r="M38" i="19"/>
  <c r="M40" i="19" s="1"/>
  <c r="O37" i="15"/>
  <c r="O39" i="15" s="1"/>
  <c r="AB41" i="20"/>
  <c r="L41" i="20"/>
  <c r="M39" i="20"/>
  <c r="M41" i="20" s="1"/>
  <c r="W39" i="20"/>
  <c r="W41" i="20" s="1"/>
  <c r="F39" i="17"/>
  <c r="F41" i="17" s="1"/>
  <c r="AF8" i="23"/>
  <c r="B38" i="24"/>
  <c r="F38" i="24"/>
  <c r="F40" i="24" s="1"/>
  <c r="S38" i="24"/>
  <c r="S40" i="24" s="1"/>
  <c r="L38" i="24"/>
  <c r="L40" i="24" s="1"/>
  <c r="X38" i="24"/>
  <c r="X40" i="24" s="1"/>
  <c r="O39" i="17"/>
  <c r="O41" i="17" s="1"/>
  <c r="AD38" i="19"/>
  <c r="AD40" i="19" s="1"/>
  <c r="S38" i="11"/>
  <c r="S40" i="11" s="1"/>
  <c r="AA38" i="22"/>
  <c r="AA40" i="22" s="1"/>
  <c r="B38" i="22"/>
  <c r="B40" i="22" s="1"/>
  <c r="U38" i="22"/>
  <c r="U40" i="22" s="1"/>
  <c r="N39" i="21"/>
  <c r="N41" i="21" s="1"/>
  <c r="O39" i="21"/>
  <c r="O41" i="21" s="1"/>
  <c r="K39" i="21"/>
  <c r="K41" i="21" s="1"/>
  <c r="D39" i="21"/>
  <c r="D41" i="21" s="1"/>
  <c r="L39" i="21"/>
  <c r="L41" i="21" s="1"/>
  <c r="Q39" i="21"/>
  <c r="Q41" i="21" s="1"/>
  <c r="E38" i="10"/>
  <c r="E40" i="10" s="1"/>
  <c r="AF8" i="11"/>
  <c r="T38" i="11"/>
  <c r="T40" i="11" s="1"/>
  <c r="AD38" i="11"/>
  <c r="AD40" i="11" s="1"/>
  <c r="B38" i="11"/>
  <c r="B40" i="11" s="1"/>
  <c r="V39" i="21"/>
  <c r="V41" i="21" s="1"/>
  <c r="G39" i="21"/>
  <c r="G41" i="21" s="1"/>
  <c r="Z39" i="21"/>
  <c r="Z41" i="21" s="1"/>
  <c r="C39" i="21"/>
  <c r="C41" i="21" s="1"/>
  <c r="AC38" i="10"/>
  <c r="AC40" i="10" s="1"/>
  <c r="AB38" i="10"/>
  <c r="AB40" i="10" s="1"/>
  <c r="AF38" i="10"/>
  <c r="AF40" i="10" s="1"/>
  <c r="U38" i="11"/>
  <c r="U40" i="11" s="1"/>
  <c r="L38" i="11"/>
  <c r="L40" i="11" s="1"/>
  <c r="C38" i="10"/>
  <c r="C40" i="10" s="1"/>
  <c r="G38" i="10"/>
  <c r="G40" i="10" s="1"/>
  <c r="K38" i="10"/>
  <c r="K40" i="10" s="1"/>
  <c r="O38" i="10"/>
  <c r="O40" i="10" s="1"/>
  <c r="S38" i="10"/>
  <c r="S40" i="10" s="1"/>
  <c r="U38" i="10"/>
  <c r="U40" i="10" s="1"/>
  <c r="W38" i="10"/>
  <c r="W40" i="10" s="1"/>
  <c r="AA38" i="10"/>
  <c r="AA40" i="10" s="1"/>
  <c r="AE38" i="10"/>
  <c r="AE40" i="10" s="1"/>
  <c r="D38" i="10"/>
  <c r="D40" i="10" s="1"/>
  <c r="H38" i="10"/>
  <c r="H40" i="10" s="1"/>
  <c r="L38" i="10"/>
  <c r="L40" i="10" s="1"/>
  <c r="P38" i="10"/>
  <c r="P40" i="10" s="1"/>
  <c r="T38" i="10"/>
  <c r="T40" i="10" s="1"/>
  <c r="E38" i="11"/>
  <c r="E40" i="11" s="1"/>
  <c r="D38" i="11"/>
  <c r="D40" i="11" s="1"/>
  <c r="M38" i="11"/>
  <c r="M40" i="11" s="1"/>
  <c r="I38" i="11"/>
  <c r="I40" i="11" s="1"/>
  <c r="C38" i="11"/>
  <c r="C40" i="11" s="1"/>
  <c r="K38" i="11"/>
  <c r="K40" i="11" s="1"/>
  <c r="P38" i="11"/>
  <c r="P40" i="11" s="1"/>
  <c r="AF35" i="11"/>
  <c r="I38" i="10"/>
  <c r="I40" i="10" s="1"/>
  <c r="X38" i="10"/>
  <c r="X40" i="10" s="1"/>
  <c r="M38" i="10"/>
  <c r="M40" i="10" s="1"/>
  <c r="Q38" i="10"/>
  <c r="Q40" i="10" s="1"/>
  <c r="AG35" i="10"/>
  <c r="AG36" i="21"/>
  <c r="B39" i="21"/>
  <c r="B41" i="21" s="1"/>
  <c r="M39" i="21"/>
  <c r="M41" i="21" s="1"/>
  <c r="S39" i="21"/>
  <c r="S41" i="21" s="1"/>
  <c r="E39" i="21"/>
  <c r="E41" i="21" s="1"/>
  <c r="F39" i="21"/>
  <c r="F41" i="21" s="1"/>
  <c r="AG39" i="15" l="1"/>
  <c r="AF41" i="17"/>
  <c r="AG39" i="12"/>
  <c r="AF41" i="20"/>
  <c r="AG40" i="19"/>
  <c r="AF40" i="23"/>
  <c r="B40" i="24"/>
  <c r="AG40" i="24" s="1"/>
  <c r="AG38" i="24"/>
  <c r="AF38" i="23"/>
  <c r="AG40" i="22"/>
  <c r="AD39" i="13"/>
  <c r="AF40" i="11"/>
  <c r="AG40" i="10"/>
  <c r="AG41" i="21"/>
  <c r="AG32" i="21"/>
</calcChain>
</file>

<file path=xl/sharedStrings.xml><?xml version="1.0" encoding="utf-8"?>
<sst xmlns="http://schemas.openxmlformats.org/spreadsheetml/2006/main" count="413" uniqueCount="31">
  <si>
    <t>City of Wilmington</t>
  </si>
  <si>
    <t xml:space="preserve">    * Brandywine Filter Plt.</t>
  </si>
  <si>
    <t xml:space="preserve">   * Porter Filter Plant</t>
  </si>
  <si>
    <t>Artesian Water Co.</t>
  </si>
  <si>
    <t xml:space="preserve">    * Wells</t>
  </si>
  <si>
    <t xml:space="preserve">    * CWA (PA) Intercon.</t>
  </si>
  <si>
    <t xml:space="preserve">    * New Castle Intercon.</t>
  </si>
  <si>
    <t xml:space="preserve">    * Wilmington Intercon.</t>
  </si>
  <si>
    <t xml:space="preserve">    * White Clay Cr./Stanton</t>
  </si>
  <si>
    <t xml:space="preserve">        - Hoopes Release</t>
  </si>
  <si>
    <t xml:space="preserve">    * Artesian Intercon.</t>
  </si>
  <si>
    <t>City of Newark</t>
  </si>
  <si>
    <t xml:space="preserve">    * White Clay Cr. WTP</t>
  </si>
  <si>
    <t xml:space="preserve">    * United Intercon.</t>
  </si>
  <si>
    <t>Subtotal</t>
  </si>
  <si>
    <t>- Del. Interconnections</t>
  </si>
  <si>
    <t xml:space="preserve">    * Christina River WTP                    </t>
  </si>
  <si>
    <t xml:space="preserve">    * Wells (North)</t>
  </si>
  <si>
    <t>Water Purveyor</t>
  </si>
  <si>
    <t xml:space="preserve"> </t>
  </si>
  <si>
    <t>Water Production in Northern New Castle County</t>
  </si>
  <si>
    <t xml:space="preserve">            .newport bridge</t>
  </si>
  <si>
    <t xml:space="preserve"> Raw Chlorides(Stanton Plt)</t>
  </si>
  <si>
    <t xml:space="preserve">            .churchman's</t>
  </si>
  <si>
    <t xml:space="preserve">            .tcs</t>
  </si>
  <si>
    <t>ASR</t>
  </si>
  <si>
    <t>*Newark Resevoir</t>
  </si>
  <si>
    <t xml:space="preserve">    * Newark Reservoir</t>
  </si>
  <si>
    <t>Mean</t>
  </si>
  <si>
    <t>SUEZ Delaware</t>
  </si>
  <si>
    <t>New Castle MSC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</si>
</sst>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0.00_)"/>
    <numFmt numFmtId="168" formatCode="#,##0.0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u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8"/>
      <name val="Arial"/>
      <family val="2"/>
    </font>
    <font>
      <sz val="16"/>
      <color indexed="23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11" fillId="0" borderId="0"/>
    <xf numFmtId="0" fontId="23" fillId="0" borderId="0"/>
    <xf numFmtId="0" fontId="1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2">
    <xf numFmtId="0" fontId="0" fillId="0" borderId="0" xfId="0"/>
    <xf numFmtId="17" fontId="9" fillId="0" borderId="0" xfId="0" applyNumberFormat="1" applyFont="1" applyAlignment="1" applyProtection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 applyProtection="1">
      <alignment horizontal="left"/>
    </xf>
    <xf numFmtId="164" fontId="10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9" fillId="0" borderId="0" xfId="0" applyFont="1" applyProtection="1"/>
    <xf numFmtId="164" fontId="10" fillId="0" borderId="0" xfId="0" applyNumberFormat="1" applyFont="1" applyFill="1" applyAlignment="1" applyProtection="1">
      <alignment horizontal="center"/>
    </xf>
    <xf numFmtId="164" fontId="10" fillId="0" borderId="0" xfId="0" applyNumberFormat="1" applyFont="1" applyProtection="1"/>
    <xf numFmtId="0" fontId="10" fillId="0" borderId="0" xfId="0" applyFont="1" applyFill="1" applyProtection="1"/>
    <xf numFmtId="0" fontId="10" fillId="0" borderId="0" xfId="0" applyFont="1"/>
    <xf numFmtId="0" fontId="9" fillId="0" borderId="0" xfId="0" applyFont="1" applyFill="1" applyProtection="1"/>
    <xf numFmtId="164" fontId="10" fillId="0" borderId="0" xfId="0" applyNumberFormat="1" applyFont="1" applyFill="1" applyProtection="1"/>
    <xf numFmtId="0" fontId="10" fillId="0" borderId="0" xfId="0" applyFont="1" applyFill="1" applyAlignment="1" applyProtection="1">
      <alignment horizontal="center"/>
    </xf>
    <xf numFmtId="0" fontId="10" fillId="0" borderId="0" xfId="0" applyFont="1" applyFill="1"/>
    <xf numFmtId="0" fontId="10" fillId="0" borderId="0" xfId="0" applyFont="1" applyAlignment="1" applyProtection="1">
      <alignment horizontal="left"/>
    </xf>
    <xf numFmtId="164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0" fontId="15" fillId="0" borderId="0" xfId="0" applyFont="1"/>
    <xf numFmtId="164" fontId="15" fillId="0" borderId="0" xfId="0" applyNumberFormat="1" applyFont="1" applyAlignment="1" applyProtection="1">
      <alignment horizontal="left"/>
    </xf>
    <xf numFmtId="0" fontId="0" fillId="0" borderId="0" xfId="0" applyFill="1"/>
    <xf numFmtId="0" fontId="15" fillId="0" borderId="0" xfId="0" applyFont="1" applyFill="1"/>
    <xf numFmtId="166" fontId="15" fillId="0" borderId="0" xfId="0" applyNumberFormat="1" applyFont="1" applyFill="1" applyBorder="1" applyAlignment="1" applyProtection="1">
      <alignment horizontal="center"/>
    </xf>
    <xf numFmtId="164" fontId="15" fillId="0" borderId="0" xfId="0" applyNumberFormat="1" applyFont="1" applyProtection="1"/>
    <xf numFmtId="164" fontId="15" fillId="0" borderId="0" xfId="0" applyNumberFormat="1" applyFont="1" applyFill="1" applyProtection="1"/>
    <xf numFmtId="17" fontId="9" fillId="0" borderId="0" xfId="0" applyNumberFormat="1" applyFont="1" applyBorder="1" applyAlignment="1" applyProtection="1">
      <alignment horizontal="left" vertical="center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/>
    </xf>
    <xf numFmtId="164" fontId="15" fillId="0" borderId="0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9" fillId="0" borderId="0" xfId="0" applyFont="1" applyBorder="1" applyProtection="1"/>
    <xf numFmtId="0" fontId="10" fillId="0" borderId="0" xfId="0" applyFont="1" applyBorder="1" applyAlignment="1" applyProtection="1">
      <alignment horizontal="center"/>
    </xf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17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/>
    </xf>
    <xf numFmtId="0" fontId="15" fillId="0" borderId="0" xfId="0" applyFont="1" applyFill="1" applyBorder="1"/>
    <xf numFmtId="0" fontId="10" fillId="0" borderId="0" xfId="0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/>
    <xf numFmtId="164" fontId="10" fillId="0" borderId="0" xfId="0" applyNumberFormat="1" applyFont="1" applyFill="1" applyBorder="1" applyProtection="1"/>
    <xf numFmtId="0" fontId="15" fillId="0" borderId="0" xfId="0" applyFont="1" applyBorder="1" applyAlignment="1">
      <alignment horizontal="left"/>
    </xf>
    <xf numFmtId="164" fontId="15" fillId="0" borderId="0" xfId="0" applyNumberFormat="1" applyFont="1" applyFill="1" applyBorder="1" applyProtection="1"/>
    <xf numFmtId="164" fontId="9" fillId="0" borderId="0" xfId="0" applyNumberFormat="1" applyFont="1" applyFill="1" applyProtection="1"/>
    <xf numFmtId="166" fontId="9" fillId="0" borderId="0" xfId="0" applyNumberFormat="1" applyFont="1" applyFill="1" applyBorder="1" applyAlignment="1" applyProtection="1">
      <alignment horizontal="center"/>
    </xf>
    <xf numFmtId="0" fontId="15" fillId="0" borderId="0" xfId="0" applyFont="1" applyAlignment="1">
      <alignment horizontal="left"/>
    </xf>
    <xf numFmtId="0" fontId="10" fillId="0" borderId="0" xfId="0" applyFont="1" applyBorder="1"/>
    <xf numFmtId="164" fontId="10" fillId="0" borderId="0" xfId="0" applyNumberFormat="1" applyFont="1" applyBorder="1" applyAlignment="1" applyProtection="1">
      <alignment horizontal="left"/>
    </xf>
    <xf numFmtId="2" fontId="10" fillId="0" borderId="0" xfId="0" applyNumberFormat="1" applyFont="1" applyFill="1" applyBorder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6" fontId="10" fillId="0" borderId="0" xfId="0" applyNumberFormat="1" applyFont="1" applyFill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left"/>
    </xf>
    <xf numFmtId="2" fontId="10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2" fontId="10" fillId="0" borderId="0" xfId="9" applyNumberFormat="1" applyFont="1" applyBorder="1" applyAlignment="1">
      <alignment horizontal="center"/>
    </xf>
    <xf numFmtId="2" fontId="16" fillId="0" borderId="0" xfId="0" applyNumberFormat="1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165" fontId="10" fillId="0" borderId="0" xfId="0" applyNumberFormat="1" applyFont="1" applyFill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Alignment="1" applyProtection="1">
      <alignment horizontal="center"/>
    </xf>
    <xf numFmtId="166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2" fontId="15" fillId="0" borderId="0" xfId="0" applyNumberFormat="1" applyFont="1" applyFill="1" applyBorder="1" applyAlignment="1" applyProtection="1">
      <alignment horizontal="center"/>
    </xf>
    <xf numFmtId="2" fontId="15" fillId="2" borderId="0" xfId="0" applyNumberFormat="1" applyFont="1" applyFill="1" applyBorder="1" applyAlignment="1" applyProtection="1">
      <alignment horizontal="center"/>
    </xf>
    <xf numFmtId="166" fontId="10" fillId="0" borderId="0" xfId="0" applyNumberFormat="1" applyFont="1"/>
    <xf numFmtId="2" fontId="10" fillId="0" borderId="0" xfId="5" applyNumberFormat="1" applyFont="1" applyFill="1" applyBorder="1" applyAlignment="1" applyProtection="1">
      <alignment horizontal="center"/>
    </xf>
    <xf numFmtId="166" fontId="10" fillId="0" borderId="0" xfId="5" applyNumberFormat="1" applyFont="1" applyFill="1" applyBorder="1" applyAlignment="1" applyProtection="1">
      <alignment horizontal="center"/>
    </xf>
    <xf numFmtId="1" fontId="10" fillId="0" borderId="0" xfId="5" applyNumberFormat="1" applyFont="1" applyFill="1" applyBorder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right" vertical="center"/>
    </xf>
    <xf numFmtId="166" fontId="9" fillId="0" borderId="0" xfId="0" applyNumberFormat="1" applyFont="1" applyFill="1" applyBorder="1" applyAlignment="1" applyProtection="1">
      <alignment horizontal="right" vertical="center"/>
    </xf>
    <xf numFmtId="166" fontId="10" fillId="0" borderId="0" xfId="0" applyNumberFormat="1" applyFont="1" applyBorder="1" applyAlignment="1">
      <alignment horizontal="right" vertical="center"/>
    </xf>
    <xf numFmtId="166" fontId="10" fillId="0" borderId="0" xfId="0" applyNumberFormat="1" applyFont="1" applyBorder="1" applyAlignment="1" applyProtection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Alignment="1" applyProtection="1">
      <alignment horizontal="right" vertical="center"/>
    </xf>
    <xf numFmtId="1" fontId="10" fillId="0" borderId="0" xfId="0" applyNumberFormat="1" applyFont="1" applyFill="1" applyBorder="1" applyAlignment="1" applyProtection="1">
      <alignment horizontal="right" vertical="center"/>
    </xf>
    <xf numFmtId="166" fontId="10" fillId="0" borderId="0" xfId="5" applyNumberFormat="1" applyFont="1" applyAlignment="1" applyProtection="1">
      <alignment horizontal="center"/>
    </xf>
    <xf numFmtId="166" fontId="10" fillId="0" borderId="0" xfId="5" applyNumberFormat="1" applyFont="1" applyFill="1" applyBorder="1" applyAlignment="1" applyProtection="1">
      <alignment horizontal="right" vertical="center"/>
    </xf>
    <xf numFmtId="168" fontId="10" fillId="0" borderId="0" xfId="0" applyNumberFormat="1" applyFont="1"/>
    <xf numFmtId="168" fontId="10" fillId="0" borderId="0" xfId="1" applyNumberFormat="1" applyFont="1"/>
    <xf numFmtId="168" fontId="10" fillId="0" borderId="0" xfId="1" applyNumberFormat="1" applyFont="1" applyAlignment="1">
      <alignment horizontal="right"/>
    </xf>
    <xf numFmtId="166" fontId="10" fillId="0" borderId="0" xfId="5" applyNumberFormat="1" applyFont="1" applyFill="1" applyAlignment="1" applyProtection="1">
      <alignment horizontal="center"/>
    </xf>
    <xf numFmtId="166" fontId="10" fillId="0" borderId="0" xfId="5" applyNumberFormat="1" applyFont="1" applyFill="1" applyBorder="1" applyAlignment="1">
      <alignment horizontal="center"/>
    </xf>
    <xf numFmtId="166" fontId="10" fillId="0" borderId="0" xfId="9" applyNumberFormat="1" applyFont="1" applyBorder="1" applyAlignment="1">
      <alignment horizontal="center"/>
    </xf>
    <xf numFmtId="166" fontId="10" fillId="0" borderId="0" xfId="9" applyNumberFormat="1" applyFont="1" applyAlignment="1">
      <alignment horizontal="center"/>
    </xf>
    <xf numFmtId="166" fontId="10" fillId="0" borderId="0" xfId="0" applyNumberFormat="1" applyFont="1" applyBorder="1" applyAlignment="1" applyProtection="1">
      <alignment horizontal="center"/>
    </xf>
    <xf numFmtId="166" fontId="10" fillId="0" borderId="0" xfId="0" applyNumberFormat="1" applyFont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164" fontId="15" fillId="0" borderId="0" xfId="0" applyNumberFormat="1" applyFont="1" applyFill="1" applyBorder="1" applyAlignment="1" applyProtection="1">
      <alignment horizontal="center"/>
    </xf>
    <xf numFmtId="2" fontId="16" fillId="0" borderId="0" xfId="9" applyNumberFormat="1" applyFont="1" applyBorder="1" applyAlignment="1">
      <alignment horizontal="center"/>
    </xf>
    <xf numFmtId="166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Protection="1"/>
    <xf numFmtId="166" fontId="10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Protection="1"/>
    <xf numFmtId="0" fontId="15" fillId="0" borderId="0" xfId="0" applyFont="1" applyBorder="1"/>
    <xf numFmtId="0" fontId="12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/>
    </xf>
    <xf numFmtId="166" fontId="21" fillId="0" borderId="0" xfId="0" applyNumberFormat="1" applyFont="1" applyBorder="1" applyAlignment="1" applyProtection="1">
      <alignment horizontal="center"/>
    </xf>
    <xf numFmtId="166" fontId="15" fillId="0" borderId="0" xfId="0" applyNumberFormat="1" applyFont="1" applyFill="1" applyAlignment="1" applyProtection="1">
      <alignment horizontal="center"/>
    </xf>
    <xf numFmtId="3" fontId="10" fillId="0" borderId="0" xfId="0" applyNumberFormat="1" applyFont="1" applyBorder="1"/>
    <xf numFmtId="0" fontId="15" fillId="0" borderId="0" xfId="0" applyFont="1" applyFill="1" applyBorder="1" applyAlignment="1" applyProtection="1">
      <alignment horizontal="center"/>
    </xf>
    <xf numFmtId="166" fontId="15" fillId="0" borderId="0" xfId="0" applyNumberFormat="1" applyFont="1" applyBorder="1" applyAlignment="1" applyProtection="1">
      <alignment horizontal="center"/>
    </xf>
    <xf numFmtId="166" fontId="10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 applyProtection="1">
      <alignment horizontal="center"/>
    </xf>
    <xf numFmtId="166" fontId="10" fillId="0" borderId="0" xfId="4" applyNumberFormat="1" applyFont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0" fillId="0" borderId="0" xfId="5" applyNumberFormat="1" applyFont="1" applyBorder="1" applyAlignment="1" applyProtection="1">
      <alignment horizontal="center"/>
    </xf>
    <xf numFmtId="0" fontId="14" fillId="0" borderId="0" xfId="0" applyNumberFormat="1" applyFont="1" applyFill="1" applyAlignment="1" applyProtection="1">
      <alignment horizontal="center"/>
    </xf>
    <xf numFmtId="0" fontId="11" fillId="0" borderId="0" xfId="0" applyFont="1"/>
    <xf numFmtId="166" fontId="10" fillId="0" borderId="0" xfId="0" applyNumberFormat="1" applyFont="1" applyAlignment="1">
      <alignment horizontal="center"/>
    </xf>
    <xf numFmtId="164" fontId="9" fillId="0" borderId="0" xfId="0" applyNumberFormat="1" applyFont="1" applyAlignment="1" applyProtection="1">
      <alignment horizontal="center"/>
    </xf>
    <xf numFmtId="166" fontId="9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164" fontId="9" fillId="0" borderId="1" xfId="0" applyNumberFormat="1" applyFont="1" applyFill="1" applyBorder="1" applyAlignment="1" applyProtection="1">
      <alignment horizontal="center"/>
    </xf>
    <xf numFmtId="166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Alignment="1" applyProtection="1"/>
    <xf numFmtId="1" fontId="22" fillId="0" borderId="0" xfId="0" applyNumberFormat="1" applyFont="1" applyFill="1" applyBorder="1" applyAlignment="1" applyProtection="1"/>
    <xf numFmtId="2" fontId="10" fillId="0" borderId="0" xfId="0" applyNumberFormat="1" applyFont="1" applyFill="1" applyBorder="1" applyAlignment="1" applyProtection="1">
      <alignment horizontal="right" vertical="center"/>
    </xf>
    <xf numFmtId="166" fontId="10" fillId="0" borderId="0" xfId="7" applyNumberFormat="1" applyFont="1" applyAlignment="1" applyProtection="1">
      <alignment horizontal="center"/>
    </xf>
    <xf numFmtId="166" fontId="10" fillId="0" borderId="0" xfId="7" applyNumberFormat="1" applyFont="1" applyFill="1" applyBorder="1" applyAlignment="1" applyProtection="1">
      <alignment horizontal="center"/>
    </xf>
    <xf numFmtId="166" fontId="10" fillId="0" borderId="0" xfId="7" applyNumberFormat="1" applyFont="1" applyFill="1" applyBorder="1" applyAlignment="1" applyProtection="1">
      <alignment horizontal="right"/>
    </xf>
    <xf numFmtId="166" fontId="10" fillId="0" borderId="0" xfId="7" applyNumberFormat="1" applyFont="1" applyAlignment="1" applyProtection="1">
      <alignment horizontal="right"/>
    </xf>
    <xf numFmtId="166" fontId="10" fillId="0" borderId="0" xfId="7" applyNumberFormat="1" applyFont="1" applyFill="1" applyBorder="1" applyAlignment="1">
      <alignment horizontal="right"/>
    </xf>
    <xf numFmtId="166" fontId="10" fillId="0" borderId="0" xfId="5" applyNumberFormat="1" applyFont="1" applyAlignment="1" applyProtection="1">
      <alignment horizontal="right"/>
    </xf>
    <xf numFmtId="166" fontId="10" fillId="0" borderId="0" xfId="5" applyNumberFormat="1" applyFont="1" applyAlignment="1">
      <alignment horizontal="right"/>
    </xf>
    <xf numFmtId="166" fontId="10" fillId="0" borderId="0" xfId="5" applyNumberFormat="1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66" fontId="10" fillId="0" borderId="0" xfId="0" applyNumberFormat="1" applyFont="1" applyBorder="1" applyAlignment="1">
      <alignment horizontal="center" wrapText="1"/>
    </xf>
    <xf numFmtId="166" fontId="15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6" fontId="10" fillId="0" borderId="0" xfId="5" applyNumberFormat="1" applyFont="1" applyFill="1" applyBorder="1" applyAlignment="1" applyProtection="1">
      <alignment horizontal="center"/>
    </xf>
    <xf numFmtId="2" fontId="10" fillId="0" borderId="0" xfId="5" applyNumberFormat="1" applyFont="1" applyFill="1" applyBorder="1" applyAlignment="1" applyProtection="1">
      <alignment horizontal="center"/>
    </xf>
    <xf numFmtId="166" fontId="10" fillId="0" borderId="0" xfId="5" applyNumberFormat="1" applyFont="1" applyFill="1" applyBorder="1" applyAlignment="1" applyProtection="1">
      <alignment horizontal="center"/>
    </xf>
    <xf numFmtId="1" fontId="10" fillId="0" borderId="0" xfId="5" applyNumberFormat="1" applyFont="1" applyFill="1" applyBorder="1" applyAlignment="1" applyProtection="1">
      <alignment horizontal="center"/>
    </xf>
    <xf numFmtId="166" fontId="10" fillId="0" borderId="0" xfId="1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Alignment="1" applyProtection="1">
      <alignment horizontal="center"/>
    </xf>
    <xf numFmtId="165" fontId="10" fillId="0" borderId="0" xfId="0" applyNumberFormat="1" applyFont="1" applyFill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166" fontId="10" fillId="0" borderId="0" xfId="0" applyNumberFormat="1" applyFont="1" applyFill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6" fontId="10" fillId="0" borderId="0" xfId="0" applyNumberFormat="1" applyFont="1" applyBorder="1" applyAlignment="1" applyProtection="1">
      <alignment horizontal="center"/>
    </xf>
    <xf numFmtId="166" fontId="10" fillId="0" borderId="0" xfId="0" applyNumberFormat="1" applyFont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6" fontId="10" fillId="0" borderId="0" xfId="9" applyNumberFormat="1" applyFont="1" applyBorder="1" applyAlignment="1">
      <alignment horizontal="center"/>
    </xf>
    <xf numFmtId="166" fontId="10" fillId="0" borderId="0" xfId="0" applyNumberFormat="1" applyFont="1" applyBorder="1" applyAlignment="1" applyProtection="1">
      <alignment horizontal="center"/>
    </xf>
    <xf numFmtId="166" fontId="10" fillId="3" borderId="0" xfId="10" applyNumberFormat="1" applyFont="1" applyFill="1" applyBorder="1" applyAlignment="1">
      <alignment horizontal="center"/>
    </xf>
    <xf numFmtId="166" fontId="24" fillId="0" borderId="0" xfId="8" applyNumberFormat="1" applyFont="1" applyFill="1" applyBorder="1" applyAlignment="1">
      <alignment horizontal="center"/>
    </xf>
    <xf numFmtId="164" fontId="10" fillId="0" borderId="0" xfId="0" applyNumberFormat="1" applyFont="1" applyFill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Alignment="1" applyProtection="1">
      <alignment horizontal="center"/>
    </xf>
    <xf numFmtId="165" fontId="10" fillId="0" borderId="0" xfId="0" applyNumberFormat="1" applyFont="1" applyFill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166" fontId="25" fillId="0" borderId="0" xfId="8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/>
    <xf numFmtId="166" fontId="26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6" fontId="9" fillId="0" borderId="0" xfId="8" applyNumberFormat="1" applyFont="1" applyBorder="1" applyAlignment="1">
      <alignment horizontal="center" vertical="center"/>
    </xf>
    <xf numFmtId="166" fontId="9" fillId="0" borderId="0" xfId="8" applyNumberFormat="1" applyFont="1" applyFill="1" applyAlignment="1">
      <alignment horizontal="center" vertical="center"/>
    </xf>
    <xf numFmtId="166" fontId="9" fillId="0" borderId="0" xfId="15" applyNumberFormat="1" applyFont="1" applyFill="1" applyAlignment="1">
      <alignment horizontal="center" vertical="center"/>
    </xf>
    <xf numFmtId="166" fontId="9" fillId="0" borderId="0" xfId="0" applyNumberFormat="1" applyFont="1" applyFill="1" applyBorder="1" applyAlignment="1" applyProtection="1">
      <alignment horizontal="right"/>
    </xf>
  </cellXfs>
  <cellStyles count="18">
    <cellStyle name="Comma 2" xfId="1"/>
    <cellStyle name="Comma 2 2" xfId="2"/>
    <cellStyle name="Comma 2 2 2" xfId="3"/>
    <cellStyle name="Normal" xfId="0" builtinId="0"/>
    <cellStyle name="Normal 2" xfId="4"/>
    <cellStyle name="Normal 3" xfId="5"/>
    <cellStyle name="Normal 3 2" xfId="6"/>
    <cellStyle name="Normal 3 2 2" xfId="7"/>
    <cellStyle name="Normal 4" xfId="8"/>
    <cellStyle name="Normal 4 2" xfId="10"/>
    <cellStyle name="Normal 4 3" xfId="11"/>
    <cellStyle name="Normal 4 4" xfId="12"/>
    <cellStyle name="Normal 4 5" xfId="13"/>
    <cellStyle name="Normal 4 6" xfId="14"/>
    <cellStyle name="Normal 4 7" xfId="15"/>
    <cellStyle name="Normal 4 8" xfId="16"/>
    <cellStyle name="Normal 4 9" xfId="17"/>
    <cellStyle name="Normal_December0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35" sqref="A35"/>
    </sheetView>
  </sheetViews>
  <sheetFormatPr defaultColWidth="11.53515625" defaultRowHeight="20" x14ac:dyDescent="0.4"/>
  <cols>
    <col min="1" max="1" width="33.07421875" style="54" customWidth="1"/>
    <col min="2" max="33" width="8.23046875" style="54" customWidth="1"/>
    <col min="34" max="16384" width="11.53515625" style="54"/>
  </cols>
  <sheetData>
    <row r="1" spans="1:34" ht="20.149999999999999" customHeight="1" x14ac:dyDescent="0.4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0.149999999999999" customHeight="1" x14ac:dyDescent="0.4">
      <c r="A2" s="30">
        <v>42736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4" ht="20.149999999999999" customHeight="1" x14ac:dyDescent="0.4">
      <c r="A3" s="32" t="s">
        <v>18</v>
      </c>
      <c r="Z3" s="55"/>
      <c r="AA3" s="32"/>
      <c r="AB3" s="55"/>
      <c r="AC3" s="55"/>
      <c r="AD3" s="55"/>
      <c r="AE3" s="55"/>
      <c r="AF3" s="55"/>
      <c r="AG3" s="55"/>
      <c r="AH3" s="31"/>
    </row>
    <row r="4" spans="1:34" ht="20.149999999999999" customHeight="1" x14ac:dyDescent="0.4">
      <c r="A4" s="35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7">
        <v>9</v>
      </c>
      <c r="K4" s="97">
        <v>10</v>
      </c>
      <c r="L4" s="97">
        <v>11</v>
      </c>
      <c r="M4" s="97">
        <v>12</v>
      </c>
      <c r="N4" s="97">
        <v>13</v>
      </c>
      <c r="O4" s="97">
        <v>14</v>
      </c>
      <c r="P4" s="97">
        <v>15</v>
      </c>
      <c r="Q4" s="72">
        <v>16</v>
      </c>
      <c r="R4" s="72">
        <v>17</v>
      </c>
      <c r="S4" s="45">
        <v>18</v>
      </c>
      <c r="T4" s="45">
        <v>19</v>
      </c>
      <c r="U4" s="45">
        <v>20</v>
      </c>
      <c r="V4" s="45">
        <v>21</v>
      </c>
      <c r="W4" s="45">
        <v>22</v>
      </c>
      <c r="X4" s="45">
        <v>23</v>
      </c>
      <c r="Y4" s="45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/>
      <c r="AH4" s="31"/>
    </row>
    <row r="5" spans="1:34" ht="20.149999999999999" customHeight="1" x14ac:dyDescent="0.4">
      <c r="A5" s="36" t="s">
        <v>0</v>
      </c>
      <c r="B5" s="39"/>
      <c r="C5" s="39"/>
      <c r="D5" s="39"/>
      <c r="E5" s="39"/>
      <c r="F5" s="39"/>
      <c r="G5" s="39"/>
      <c r="H5" s="39"/>
      <c r="I5" s="48"/>
      <c r="J5" s="48"/>
      <c r="K5" s="48"/>
      <c r="L5" s="48"/>
      <c r="M5" s="48"/>
      <c r="N5" s="48"/>
      <c r="O5" s="48"/>
      <c r="P5" s="48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46"/>
      <c r="AG5" s="46"/>
      <c r="AH5" s="98"/>
    </row>
    <row r="6" spans="1:34" ht="20.149999999999999" customHeight="1" x14ac:dyDescent="0.4">
      <c r="A6" s="35" t="s">
        <v>1</v>
      </c>
      <c r="B6" s="18">
        <v>0</v>
      </c>
      <c r="C6" s="18">
        <v>0</v>
      </c>
      <c r="D6" s="18">
        <v>0.53900000000000003</v>
      </c>
      <c r="E6" s="18">
        <v>0.436</v>
      </c>
      <c r="F6" s="18">
        <v>0.70399999999999996</v>
      </c>
      <c r="G6" s="18">
        <v>0.45600000000000002</v>
      </c>
      <c r="H6" s="18">
        <v>0</v>
      </c>
      <c r="I6" s="18">
        <v>0</v>
      </c>
      <c r="J6" s="18">
        <v>0.255</v>
      </c>
      <c r="K6" s="18">
        <v>1.0409999999999999</v>
      </c>
      <c r="L6" s="18">
        <v>0.76400000000000001</v>
      </c>
      <c r="M6" s="18">
        <v>0</v>
      </c>
      <c r="N6" s="18">
        <v>0.84399999999999997</v>
      </c>
      <c r="O6" s="18">
        <v>0</v>
      </c>
      <c r="P6" s="18">
        <v>0</v>
      </c>
      <c r="Q6" s="18">
        <v>0.224</v>
      </c>
      <c r="R6" s="18">
        <v>0</v>
      </c>
      <c r="S6" s="18">
        <v>0</v>
      </c>
      <c r="T6" s="18">
        <v>0</v>
      </c>
      <c r="U6" s="18">
        <v>0.14599999999999999</v>
      </c>
      <c r="V6" s="18">
        <v>0</v>
      </c>
      <c r="W6" s="18">
        <v>0</v>
      </c>
      <c r="X6" s="18">
        <v>1.075</v>
      </c>
      <c r="Y6" s="18">
        <v>0</v>
      </c>
      <c r="Z6" s="18">
        <v>0</v>
      </c>
      <c r="AA6" s="18">
        <v>1.165</v>
      </c>
      <c r="AB6" s="18">
        <v>1.466</v>
      </c>
      <c r="AC6" s="18">
        <v>0</v>
      </c>
      <c r="AD6" s="18">
        <v>0</v>
      </c>
      <c r="AE6" s="18">
        <v>1.669</v>
      </c>
      <c r="AF6" s="18">
        <v>1.911</v>
      </c>
      <c r="AG6" s="46"/>
      <c r="AH6" s="37"/>
    </row>
    <row r="7" spans="1:34" ht="20.149999999999999" customHeight="1" x14ac:dyDescent="0.4">
      <c r="A7" s="35" t="s">
        <v>2</v>
      </c>
      <c r="B7" s="129">
        <v>14.994</v>
      </c>
      <c r="C7" s="129">
        <v>15.069000000000001</v>
      </c>
      <c r="D7" s="129">
        <v>14.185</v>
      </c>
      <c r="E7" s="129">
        <v>14.869</v>
      </c>
      <c r="F7" s="129">
        <v>14.628</v>
      </c>
      <c r="G7" s="129">
        <v>14.583</v>
      </c>
      <c r="H7" s="129">
        <v>14.869</v>
      </c>
      <c r="I7" s="129">
        <v>15.025</v>
      </c>
      <c r="J7" s="129">
        <v>15.445</v>
      </c>
      <c r="K7" s="129">
        <v>14.582000000000001</v>
      </c>
      <c r="L7" s="129">
        <v>15.391999999999999</v>
      </c>
      <c r="M7" s="129">
        <v>15.771000000000001</v>
      </c>
      <c r="N7" s="129">
        <v>15.702</v>
      </c>
      <c r="O7" s="129">
        <v>15.733000000000001</v>
      </c>
      <c r="P7" s="129">
        <v>14.861000000000001</v>
      </c>
      <c r="Q7" s="129">
        <v>15.53</v>
      </c>
      <c r="R7" s="129">
        <v>15.083</v>
      </c>
      <c r="S7" s="129">
        <v>15.525</v>
      </c>
      <c r="T7" s="129">
        <v>15.096</v>
      </c>
      <c r="U7" s="129">
        <v>14.87</v>
      </c>
      <c r="V7" s="129">
        <v>14.72</v>
      </c>
      <c r="W7" s="129">
        <v>15.335000000000001</v>
      </c>
      <c r="X7" s="129">
        <v>15.542999999999999</v>
      </c>
      <c r="Y7" s="129">
        <v>14.125999999999999</v>
      </c>
      <c r="Z7" s="129">
        <v>15.121</v>
      </c>
      <c r="AA7" s="129">
        <v>14.593999999999999</v>
      </c>
      <c r="AB7" s="129">
        <v>14.231</v>
      </c>
      <c r="AC7" s="129">
        <v>14.821</v>
      </c>
      <c r="AD7" s="129">
        <v>15.433</v>
      </c>
      <c r="AE7" s="129">
        <v>14.912000000000001</v>
      </c>
      <c r="AF7" s="129">
        <v>13.377000000000001</v>
      </c>
      <c r="AG7" s="46"/>
    </row>
    <row r="8" spans="1:34" ht="20.149999999999999" customHeight="1" x14ac:dyDescent="0.45">
      <c r="A8" s="35"/>
      <c r="B8" s="46">
        <f t="shared" ref="B8:AF8" si="0">SUM(B6:B7)</f>
        <v>14.994</v>
      </c>
      <c r="C8" s="46">
        <f t="shared" si="0"/>
        <v>15.069000000000001</v>
      </c>
      <c r="D8" s="46">
        <f t="shared" si="0"/>
        <v>14.724</v>
      </c>
      <c r="E8" s="46">
        <f t="shared" si="0"/>
        <v>15.305</v>
      </c>
      <c r="F8" s="46">
        <f t="shared" si="0"/>
        <v>15.332000000000001</v>
      </c>
      <c r="G8" s="46">
        <f t="shared" si="0"/>
        <v>15.039</v>
      </c>
      <c r="H8" s="46">
        <f t="shared" si="0"/>
        <v>14.869</v>
      </c>
      <c r="I8" s="46">
        <f t="shared" si="0"/>
        <v>15.025</v>
      </c>
      <c r="J8" s="46">
        <f t="shared" si="0"/>
        <v>15.700000000000001</v>
      </c>
      <c r="K8" s="46">
        <f t="shared" si="0"/>
        <v>15.623000000000001</v>
      </c>
      <c r="L8" s="46">
        <f t="shared" si="0"/>
        <v>16.155999999999999</v>
      </c>
      <c r="M8" s="46">
        <f t="shared" si="0"/>
        <v>15.771000000000001</v>
      </c>
      <c r="N8" s="46">
        <f t="shared" si="0"/>
        <v>16.545999999999999</v>
      </c>
      <c r="O8" s="46">
        <f t="shared" si="0"/>
        <v>15.733000000000001</v>
      </c>
      <c r="P8" s="46">
        <f t="shared" si="0"/>
        <v>14.861000000000001</v>
      </c>
      <c r="Q8" s="46">
        <f t="shared" si="0"/>
        <v>15.754</v>
      </c>
      <c r="R8" s="46">
        <f t="shared" si="0"/>
        <v>15.083</v>
      </c>
      <c r="S8" s="46">
        <f t="shared" si="0"/>
        <v>15.525</v>
      </c>
      <c r="T8" s="46">
        <f t="shared" si="0"/>
        <v>15.096</v>
      </c>
      <c r="U8" s="46">
        <f t="shared" si="0"/>
        <v>15.016</v>
      </c>
      <c r="V8" s="46">
        <f t="shared" si="0"/>
        <v>14.72</v>
      </c>
      <c r="W8" s="46">
        <f t="shared" si="0"/>
        <v>15.335000000000001</v>
      </c>
      <c r="X8" s="46">
        <f t="shared" si="0"/>
        <v>16.617999999999999</v>
      </c>
      <c r="Y8" s="46">
        <f t="shared" si="0"/>
        <v>14.125999999999999</v>
      </c>
      <c r="Z8" s="46">
        <f t="shared" si="0"/>
        <v>15.121</v>
      </c>
      <c r="AA8" s="46">
        <f t="shared" si="0"/>
        <v>15.759</v>
      </c>
      <c r="AB8" s="46">
        <f t="shared" si="0"/>
        <v>15.696999999999999</v>
      </c>
      <c r="AC8" s="46">
        <f t="shared" si="0"/>
        <v>14.821</v>
      </c>
      <c r="AD8" s="46">
        <f t="shared" si="0"/>
        <v>15.433</v>
      </c>
      <c r="AE8" s="46">
        <f t="shared" si="0"/>
        <v>16.581</v>
      </c>
      <c r="AF8" s="46">
        <f t="shared" si="0"/>
        <v>15.288</v>
      </c>
      <c r="AG8" s="99">
        <f>SUM(B8:AF8)/31</f>
        <v>15.378064516129033</v>
      </c>
    </row>
    <row r="9" spans="1:34" ht="20.149999999999999" customHeight="1" x14ac:dyDescent="0.4">
      <c r="A9" s="36" t="s">
        <v>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</row>
    <row r="10" spans="1:34" ht="20.149999999999999" customHeight="1" x14ac:dyDescent="0.45">
      <c r="A10" s="35" t="s">
        <v>17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46"/>
    </row>
    <row r="11" spans="1:34" ht="20.149999999999999" customHeight="1" x14ac:dyDescent="0.45">
      <c r="A11" s="37" t="s">
        <v>25</v>
      </c>
      <c r="B11" s="63"/>
      <c r="C11" s="63"/>
      <c r="D11" s="63"/>
      <c r="E11" s="63"/>
      <c r="F11" s="63"/>
      <c r="G11" s="63"/>
      <c r="H11" s="63"/>
      <c r="I11" s="63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46"/>
    </row>
    <row r="12" spans="1:34" ht="20.149999999999999" customHeight="1" x14ac:dyDescent="0.45">
      <c r="A12" s="35" t="s">
        <v>5</v>
      </c>
      <c r="B12" s="63"/>
      <c r="C12" s="63"/>
      <c r="D12" s="63"/>
      <c r="E12" s="63"/>
      <c r="F12" s="63"/>
      <c r="G12" s="63"/>
      <c r="H12" s="63"/>
      <c r="I12" s="63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46"/>
    </row>
    <row r="13" spans="1:34" ht="20.149999999999999" customHeight="1" x14ac:dyDescent="0.45">
      <c r="A13" s="35" t="s">
        <v>6</v>
      </c>
      <c r="B13" s="63"/>
      <c r="C13" s="63"/>
      <c r="D13" s="63"/>
      <c r="E13" s="63"/>
      <c r="F13" s="63"/>
      <c r="G13" s="63"/>
      <c r="H13" s="63"/>
      <c r="I13" s="63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46"/>
    </row>
    <row r="14" spans="1:34" ht="20.149999999999999" customHeight="1" x14ac:dyDescent="0.45">
      <c r="A14" s="35" t="s">
        <v>7</v>
      </c>
      <c r="B14" s="63"/>
      <c r="C14" s="63"/>
      <c r="D14" s="63"/>
      <c r="E14" s="63"/>
      <c r="F14" s="63"/>
      <c r="G14" s="63"/>
      <c r="H14" s="63"/>
      <c r="I14" s="63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46"/>
    </row>
    <row r="15" spans="1:34" ht="20.149999999999999" customHeight="1" x14ac:dyDescent="0.4">
      <c r="A15" s="35"/>
      <c r="B15" s="46">
        <f t="shared" ref="B15:AF15" si="1">SUM(B10:B14)</f>
        <v>0</v>
      </c>
      <c r="C15" s="46">
        <f t="shared" si="1"/>
        <v>0</v>
      </c>
      <c r="D15" s="46">
        <f t="shared" si="1"/>
        <v>0</v>
      </c>
      <c r="E15" s="46">
        <f t="shared" si="1"/>
        <v>0</v>
      </c>
      <c r="F15" s="46">
        <f t="shared" si="1"/>
        <v>0</v>
      </c>
      <c r="G15" s="46">
        <f t="shared" si="1"/>
        <v>0</v>
      </c>
      <c r="H15" s="46">
        <f t="shared" si="1"/>
        <v>0</v>
      </c>
      <c r="I15" s="46">
        <f t="shared" si="1"/>
        <v>0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6">
        <f t="shared" si="1"/>
        <v>0</v>
      </c>
      <c r="P15" s="46">
        <f t="shared" si="1"/>
        <v>0</v>
      </c>
      <c r="Q15" s="46">
        <f t="shared" si="1"/>
        <v>0</v>
      </c>
      <c r="R15" s="46">
        <f t="shared" si="1"/>
        <v>0</v>
      </c>
      <c r="S15" s="46">
        <f t="shared" si="1"/>
        <v>0</v>
      </c>
      <c r="T15" s="46">
        <f t="shared" si="1"/>
        <v>0</v>
      </c>
      <c r="U15" s="46">
        <f t="shared" si="1"/>
        <v>0</v>
      </c>
      <c r="V15" s="46">
        <f t="shared" si="1"/>
        <v>0</v>
      </c>
      <c r="W15" s="46">
        <f t="shared" si="1"/>
        <v>0</v>
      </c>
      <c r="X15" s="46">
        <f t="shared" si="1"/>
        <v>0</v>
      </c>
      <c r="Y15" s="46">
        <f t="shared" si="1"/>
        <v>0</v>
      </c>
      <c r="Z15" s="46">
        <f t="shared" si="1"/>
        <v>0</v>
      </c>
      <c r="AA15" s="46">
        <f t="shared" si="1"/>
        <v>0</v>
      </c>
      <c r="AB15" s="46">
        <f t="shared" si="1"/>
        <v>0</v>
      </c>
      <c r="AC15" s="46">
        <f t="shared" si="1"/>
        <v>0</v>
      </c>
      <c r="AD15" s="46">
        <f t="shared" si="1"/>
        <v>0</v>
      </c>
      <c r="AE15" s="46">
        <f t="shared" si="1"/>
        <v>0</v>
      </c>
      <c r="AF15" s="46">
        <f t="shared" si="1"/>
        <v>0</v>
      </c>
      <c r="AG15" s="46">
        <f>SUM(B15:AF15)/31</f>
        <v>0</v>
      </c>
    </row>
    <row r="16" spans="1:34" ht="20.149999999999999" customHeight="1" x14ac:dyDescent="0.4">
      <c r="A16" s="38" t="s">
        <v>29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4" ht="20.149999999999999" customHeight="1" x14ac:dyDescent="0.4">
      <c r="A17" s="35" t="s">
        <v>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46"/>
    </row>
    <row r="18" spans="1:34" ht="20.149999999999999" customHeight="1" x14ac:dyDescent="0.4">
      <c r="A18" s="35" t="s">
        <v>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46"/>
    </row>
    <row r="19" spans="1:34" ht="20.149999999999999" customHeight="1" x14ac:dyDescent="0.4">
      <c r="A19" s="35" t="s">
        <v>22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72"/>
    </row>
    <row r="20" spans="1:34" ht="20.149999999999999" customHeight="1" x14ac:dyDescent="0.4">
      <c r="A20" s="35" t="s">
        <v>21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46"/>
    </row>
    <row r="21" spans="1:34" ht="20.149999999999999" customHeight="1" x14ac:dyDescent="0.4">
      <c r="A21" s="35" t="s">
        <v>23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46"/>
    </row>
    <row r="22" spans="1:34" ht="20.149999999999999" customHeight="1" x14ac:dyDescent="0.4">
      <c r="A22" s="35" t="s">
        <v>24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46"/>
    </row>
    <row r="23" spans="1:34" ht="20.149999999999999" customHeight="1" x14ac:dyDescent="0.4">
      <c r="A23" s="35" t="s">
        <v>16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46"/>
      <c r="AH23" s="35"/>
    </row>
    <row r="24" spans="1:34" ht="20.149999999999999" customHeight="1" x14ac:dyDescent="0.4">
      <c r="A24" s="35" t="s">
        <v>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46"/>
    </row>
    <row r="25" spans="1:34" ht="20.149999999999999" customHeight="1" x14ac:dyDescent="0.4">
      <c r="A25" s="35" t="s">
        <v>10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46"/>
    </row>
    <row r="26" spans="1:34" ht="20.149999999999999" customHeight="1" x14ac:dyDescent="0.4">
      <c r="A26" s="35" t="s">
        <v>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</row>
    <row r="27" spans="1:34" ht="20.149999999999999" customHeight="1" x14ac:dyDescent="0.45">
      <c r="A27" s="35"/>
      <c r="B27" s="46">
        <f t="shared" ref="B27:AF27" si="2">SUM(B17+B23+B24+B25+B26)</f>
        <v>0</v>
      </c>
      <c r="C27" s="46">
        <f t="shared" si="2"/>
        <v>0</v>
      </c>
      <c r="D27" s="46">
        <f t="shared" si="2"/>
        <v>0</v>
      </c>
      <c r="E27" s="46">
        <f t="shared" si="2"/>
        <v>0</v>
      </c>
      <c r="F27" s="46">
        <f t="shared" si="2"/>
        <v>0</v>
      </c>
      <c r="G27" s="46">
        <f t="shared" si="2"/>
        <v>0</v>
      </c>
      <c r="H27" s="46">
        <f t="shared" si="2"/>
        <v>0</v>
      </c>
      <c r="I27" s="46">
        <f t="shared" si="2"/>
        <v>0</v>
      </c>
      <c r="J27" s="46">
        <f t="shared" si="2"/>
        <v>0</v>
      </c>
      <c r="K27" s="46">
        <f t="shared" si="2"/>
        <v>0</v>
      </c>
      <c r="L27" s="46">
        <f t="shared" si="2"/>
        <v>0</v>
      </c>
      <c r="M27" s="46">
        <f t="shared" si="2"/>
        <v>0</v>
      </c>
      <c r="N27" s="46">
        <f t="shared" si="2"/>
        <v>0</v>
      </c>
      <c r="O27" s="46">
        <f t="shared" si="2"/>
        <v>0</v>
      </c>
      <c r="P27" s="46">
        <f t="shared" si="2"/>
        <v>0</v>
      </c>
      <c r="Q27" s="46">
        <f t="shared" si="2"/>
        <v>0</v>
      </c>
      <c r="R27" s="46">
        <f t="shared" si="2"/>
        <v>0</v>
      </c>
      <c r="S27" s="46">
        <f t="shared" si="2"/>
        <v>0</v>
      </c>
      <c r="T27" s="46">
        <f t="shared" si="2"/>
        <v>0</v>
      </c>
      <c r="U27" s="46">
        <f t="shared" si="2"/>
        <v>0</v>
      </c>
      <c r="V27" s="46">
        <f t="shared" si="2"/>
        <v>0</v>
      </c>
      <c r="W27" s="46">
        <f t="shared" si="2"/>
        <v>0</v>
      </c>
      <c r="X27" s="46">
        <f t="shared" si="2"/>
        <v>0</v>
      </c>
      <c r="Y27" s="46">
        <f t="shared" si="2"/>
        <v>0</v>
      </c>
      <c r="Z27" s="46">
        <f t="shared" si="2"/>
        <v>0</v>
      </c>
      <c r="AA27" s="46">
        <f t="shared" si="2"/>
        <v>0</v>
      </c>
      <c r="AB27" s="46">
        <f t="shared" si="2"/>
        <v>0</v>
      </c>
      <c r="AC27" s="46">
        <f t="shared" si="2"/>
        <v>0</v>
      </c>
      <c r="AD27" s="46">
        <f t="shared" si="2"/>
        <v>0</v>
      </c>
      <c r="AE27" s="46">
        <f t="shared" si="2"/>
        <v>0</v>
      </c>
      <c r="AF27" s="46">
        <f t="shared" si="2"/>
        <v>0</v>
      </c>
      <c r="AG27" s="99">
        <f>SUM(B27:AF27)/31</f>
        <v>0</v>
      </c>
    </row>
    <row r="28" spans="1:34" ht="20.149999999999999" customHeight="1" x14ac:dyDescent="0.4">
      <c r="A28" s="36" t="s">
        <v>11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</row>
    <row r="29" spans="1:34" ht="20.149999999999999" customHeight="1" x14ac:dyDescent="0.4">
      <c r="A29" s="35" t="s">
        <v>12</v>
      </c>
      <c r="B29" s="46"/>
      <c r="C29" s="46"/>
      <c r="D29" s="46"/>
      <c r="E29" s="46"/>
      <c r="F29" s="46"/>
      <c r="G29" s="46"/>
      <c r="H29" s="46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</row>
    <row r="30" spans="1:34" ht="20.149999999999999" customHeight="1" x14ac:dyDescent="0.4">
      <c r="A30" s="37" t="s">
        <v>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>
        <f>SUM(B30:AF30)</f>
        <v>0</v>
      </c>
    </row>
    <row r="31" spans="1:34" ht="20.149999999999999" customHeight="1" x14ac:dyDescent="0.4">
      <c r="A31" s="35" t="s">
        <v>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</row>
    <row r="32" spans="1:34" ht="20.149999999999999" customHeight="1" x14ac:dyDescent="0.4">
      <c r="A32" s="35" t="s">
        <v>13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</row>
    <row r="33" spans="1:34" ht="20.149999999999999" customHeight="1" x14ac:dyDescent="0.4">
      <c r="A33" s="35" t="s">
        <v>10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4" ht="20.149999999999999" customHeight="1" x14ac:dyDescent="0.45">
      <c r="A34" s="35"/>
      <c r="B34" s="46">
        <f t="shared" ref="B34:AF34" si="3">SUM(B29:B33)</f>
        <v>0</v>
      </c>
      <c r="C34" s="46">
        <f t="shared" si="3"/>
        <v>0</v>
      </c>
      <c r="D34" s="46">
        <f t="shared" si="3"/>
        <v>0</v>
      </c>
      <c r="E34" s="46">
        <f t="shared" si="3"/>
        <v>0</v>
      </c>
      <c r="F34" s="46">
        <f t="shared" si="3"/>
        <v>0</v>
      </c>
      <c r="G34" s="46">
        <f t="shared" si="3"/>
        <v>0</v>
      </c>
      <c r="H34" s="46">
        <f t="shared" si="3"/>
        <v>0</v>
      </c>
      <c r="I34" s="46">
        <f t="shared" si="3"/>
        <v>0</v>
      </c>
      <c r="J34" s="46">
        <f t="shared" si="3"/>
        <v>0</v>
      </c>
      <c r="K34" s="46">
        <f t="shared" si="3"/>
        <v>0</v>
      </c>
      <c r="L34" s="46">
        <f t="shared" si="3"/>
        <v>0</v>
      </c>
      <c r="M34" s="46">
        <f t="shared" si="3"/>
        <v>0</v>
      </c>
      <c r="N34" s="46">
        <f t="shared" si="3"/>
        <v>0</v>
      </c>
      <c r="O34" s="46">
        <f t="shared" si="3"/>
        <v>0</v>
      </c>
      <c r="P34" s="46">
        <f t="shared" si="3"/>
        <v>0</v>
      </c>
      <c r="Q34" s="46">
        <f t="shared" si="3"/>
        <v>0</v>
      </c>
      <c r="R34" s="46">
        <f t="shared" si="3"/>
        <v>0</v>
      </c>
      <c r="S34" s="46">
        <f t="shared" si="3"/>
        <v>0</v>
      </c>
      <c r="T34" s="46">
        <f t="shared" si="3"/>
        <v>0</v>
      </c>
      <c r="U34" s="46">
        <f t="shared" si="3"/>
        <v>0</v>
      </c>
      <c r="V34" s="46">
        <f t="shared" si="3"/>
        <v>0</v>
      </c>
      <c r="W34" s="46">
        <f t="shared" si="3"/>
        <v>0</v>
      </c>
      <c r="X34" s="46">
        <f t="shared" si="3"/>
        <v>0</v>
      </c>
      <c r="Y34" s="46">
        <f t="shared" si="3"/>
        <v>0</v>
      </c>
      <c r="Z34" s="46">
        <f t="shared" si="3"/>
        <v>0</v>
      </c>
      <c r="AA34" s="46">
        <f t="shared" si="3"/>
        <v>0</v>
      </c>
      <c r="AB34" s="46">
        <f t="shared" si="3"/>
        <v>0</v>
      </c>
      <c r="AC34" s="46">
        <f t="shared" si="3"/>
        <v>0</v>
      </c>
      <c r="AD34" s="46">
        <f t="shared" si="3"/>
        <v>0</v>
      </c>
      <c r="AE34" s="46">
        <f t="shared" si="3"/>
        <v>0</v>
      </c>
      <c r="AF34" s="46">
        <f t="shared" si="3"/>
        <v>0</v>
      </c>
      <c r="AG34" s="99">
        <f>SUM(B34:AF34)/31</f>
        <v>0</v>
      </c>
      <c r="AH34" s="35"/>
    </row>
    <row r="35" spans="1:34" ht="20.149999999999999" customHeight="1" x14ac:dyDescent="0.4">
      <c r="A35" s="36" t="s">
        <v>30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35"/>
    </row>
    <row r="36" spans="1:34" ht="20.149999999999999" customHeight="1" x14ac:dyDescent="0.45">
      <c r="A36" s="35" t="s">
        <v>4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99">
        <f>SUM(B36:AF36)/31</f>
        <v>0</v>
      </c>
    </row>
    <row r="37" spans="1:34" ht="20.149999999999999" customHeight="1" x14ac:dyDescent="0.4">
      <c r="A37" s="35" t="s">
        <v>14</v>
      </c>
      <c r="B37" s="46">
        <f t="shared" ref="B37:AF37" si="4">SUM(B8+B15+B27+B34+B36)</f>
        <v>14.994</v>
      </c>
      <c r="C37" s="46">
        <f t="shared" si="4"/>
        <v>15.069000000000001</v>
      </c>
      <c r="D37" s="46">
        <f t="shared" si="4"/>
        <v>14.724</v>
      </c>
      <c r="E37" s="46">
        <f t="shared" si="4"/>
        <v>15.305</v>
      </c>
      <c r="F37" s="46">
        <f t="shared" si="4"/>
        <v>15.332000000000001</v>
      </c>
      <c r="G37" s="46">
        <f t="shared" si="4"/>
        <v>15.039</v>
      </c>
      <c r="H37" s="46">
        <f t="shared" si="4"/>
        <v>14.869</v>
      </c>
      <c r="I37" s="46">
        <f t="shared" si="4"/>
        <v>15.025</v>
      </c>
      <c r="J37" s="46">
        <f t="shared" si="4"/>
        <v>15.700000000000001</v>
      </c>
      <c r="K37" s="46">
        <f t="shared" si="4"/>
        <v>15.623000000000001</v>
      </c>
      <c r="L37" s="46">
        <f t="shared" si="4"/>
        <v>16.155999999999999</v>
      </c>
      <c r="M37" s="46">
        <f t="shared" si="4"/>
        <v>15.771000000000001</v>
      </c>
      <c r="N37" s="46">
        <f t="shared" si="4"/>
        <v>16.545999999999999</v>
      </c>
      <c r="O37" s="46">
        <f t="shared" si="4"/>
        <v>15.733000000000001</v>
      </c>
      <c r="P37" s="46">
        <f t="shared" si="4"/>
        <v>14.861000000000001</v>
      </c>
      <c r="Q37" s="46">
        <f t="shared" si="4"/>
        <v>15.754</v>
      </c>
      <c r="R37" s="46">
        <f t="shared" si="4"/>
        <v>15.083</v>
      </c>
      <c r="S37" s="46">
        <f t="shared" si="4"/>
        <v>15.525</v>
      </c>
      <c r="T37" s="46">
        <f t="shared" si="4"/>
        <v>15.096</v>
      </c>
      <c r="U37" s="46">
        <f t="shared" si="4"/>
        <v>15.016</v>
      </c>
      <c r="V37" s="46">
        <f t="shared" si="4"/>
        <v>14.72</v>
      </c>
      <c r="W37" s="46">
        <f t="shared" si="4"/>
        <v>15.335000000000001</v>
      </c>
      <c r="X37" s="46">
        <f t="shared" si="4"/>
        <v>16.617999999999999</v>
      </c>
      <c r="Y37" s="46">
        <f t="shared" si="4"/>
        <v>14.125999999999999</v>
      </c>
      <c r="Z37" s="46">
        <f t="shared" si="4"/>
        <v>15.121</v>
      </c>
      <c r="AA37" s="46">
        <f t="shared" si="4"/>
        <v>15.759</v>
      </c>
      <c r="AB37" s="46">
        <f t="shared" si="4"/>
        <v>15.696999999999999</v>
      </c>
      <c r="AC37" s="46">
        <f t="shared" si="4"/>
        <v>14.821</v>
      </c>
      <c r="AD37" s="46">
        <f t="shared" si="4"/>
        <v>15.433</v>
      </c>
      <c r="AE37" s="46">
        <f t="shared" si="4"/>
        <v>16.581</v>
      </c>
      <c r="AF37" s="46">
        <f t="shared" si="4"/>
        <v>15.288</v>
      </c>
      <c r="AG37" s="46"/>
    </row>
    <row r="38" spans="1:34" ht="20.149999999999999" customHeight="1" x14ac:dyDescent="0.4">
      <c r="A38" s="35" t="s">
        <v>15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/>
    </row>
    <row r="39" spans="1:34" ht="20.149999999999999" customHeight="1" x14ac:dyDescent="0.45">
      <c r="A39" s="36" t="s">
        <v>19</v>
      </c>
      <c r="B39" s="46">
        <f t="shared" ref="B39:AF39" si="5">SUM(B37:B38)</f>
        <v>14.994</v>
      </c>
      <c r="C39" s="46">
        <f t="shared" si="5"/>
        <v>15.069000000000001</v>
      </c>
      <c r="D39" s="46">
        <f t="shared" si="5"/>
        <v>14.724</v>
      </c>
      <c r="E39" s="46">
        <f t="shared" si="5"/>
        <v>15.305</v>
      </c>
      <c r="F39" s="46">
        <f t="shared" si="5"/>
        <v>15.332000000000001</v>
      </c>
      <c r="G39" s="46">
        <f t="shared" si="5"/>
        <v>15.039</v>
      </c>
      <c r="H39" s="46">
        <f t="shared" si="5"/>
        <v>14.869</v>
      </c>
      <c r="I39" s="46">
        <f t="shared" si="5"/>
        <v>15.025</v>
      </c>
      <c r="J39" s="46">
        <f t="shared" si="5"/>
        <v>15.700000000000001</v>
      </c>
      <c r="K39" s="46">
        <f t="shared" si="5"/>
        <v>15.623000000000001</v>
      </c>
      <c r="L39" s="46">
        <f t="shared" si="5"/>
        <v>16.155999999999999</v>
      </c>
      <c r="M39" s="46">
        <f t="shared" si="5"/>
        <v>15.771000000000001</v>
      </c>
      <c r="N39" s="46">
        <f t="shared" si="5"/>
        <v>16.545999999999999</v>
      </c>
      <c r="O39" s="46">
        <f t="shared" si="5"/>
        <v>15.733000000000001</v>
      </c>
      <c r="P39" s="46">
        <f t="shared" si="5"/>
        <v>14.861000000000001</v>
      </c>
      <c r="Q39" s="46">
        <f t="shared" si="5"/>
        <v>15.754</v>
      </c>
      <c r="R39" s="46">
        <f t="shared" si="5"/>
        <v>15.083</v>
      </c>
      <c r="S39" s="46">
        <f t="shared" si="5"/>
        <v>15.525</v>
      </c>
      <c r="T39" s="46">
        <f t="shared" si="5"/>
        <v>15.096</v>
      </c>
      <c r="U39" s="46">
        <f t="shared" si="5"/>
        <v>15.016</v>
      </c>
      <c r="V39" s="46">
        <f t="shared" si="5"/>
        <v>14.72</v>
      </c>
      <c r="W39" s="46">
        <f t="shared" si="5"/>
        <v>15.335000000000001</v>
      </c>
      <c r="X39" s="46">
        <f t="shared" si="5"/>
        <v>16.617999999999999</v>
      </c>
      <c r="Y39" s="46">
        <f t="shared" si="5"/>
        <v>14.125999999999999</v>
      </c>
      <c r="Z39" s="46">
        <f t="shared" si="5"/>
        <v>15.121</v>
      </c>
      <c r="AA39" s="46">
        <f t="shared" si="5"/>
        <v>15.759</v>
      </c>
      <c r="AB39" s="46">
        <f t="shared" si="5"/>
        <v>15.696999999999999</v>
      </c>
      <c r="AC39" s="46">
        <f t="shared" si="5"/>
        <v>14.821</v>
      </c>
      <c r="AD39" s="46">
        <f t="shared" si="5"/>
        <v>15.433</v>
      </c>
      <c r="AE39" s="46">
        <f t="shared" si="5"/>
        <v>16.581</v>
      </c>
      <c r="AF39" s="46">
        <f t="shared" si="5"/>
        <v>15.288</v>
      </c>
      <c r="AG39" s="99">
        <f>SUM(B39:AF39)/31</f>
        <v>15.378064516129033</v>
      </c>
    </row>
    <row r="40" spans="1:34" ht="27.75" customHeight="1" x14ac:dyDescent="0.4">
      <c r="A40" s="36"/>
      <c r="B40" s="67"/>
      <c r="C40" s="37"/>
      <c r="D40" s="37"/>
      <c r="E40" s="37"/>
      <c r="F40" s="37"/>
      <c r="G40" s="37"/>
      <c r="H40" s="37"/>
      <c r="I40" s="67"/>
      <c r="J40" s="67"/>
      <c r="K40" s="67"/>
      <c r="L40" s="67"/>
      <c r="M40" s="67"/>
      <c r="N40" s="67"/>
      <c r="O40" s="67"/>
      <c r="P40" s="67"/>
    </row>
    <row r="41" spans="1:34" ht="27.75" customHeight="1" x14ac:dyDescent="0.4">
      <c r="A41" s="35"/>
      <c r="B41" s="35"/>
      <c r="C41" s="35"/>
      <c r="D41" s="35"/>
      <c r="E41" s="35"/>
      <c r="F41" s="35"/>
      <c r="G41" s="35"/>
      <c r="H41" s="35"/>
      <c r="I41" s="102"/>
      <c r="J41" s="102"/>
      <c r="K41" s="102"/>
      <c r="L41" s="102"/>
      <c r="M41" s="102"/>
      <c r="N41" s="102"/>
      <c r="O41" s="102"/>
      <c r="P41" s="102"/>
      <c r="Q41" s="37"/>
      <c r="R41" s="37"/>
      <c r="S41" s="35"/>
      <c r="T41" s="35"/>
      <c r="U41" s="35"/>
      <c r="V41" s="35"/>
      <c r="W41" s="35"/>
      <c r="X41" s="35"/>
      <c r="Y41" s="35"/>
      <c r="Z41" s="102"/>
      <c r="AA41" s="102"/>
      <c r="AB41" s="102"/>
      <c r="AC41" s="102"/>
      <c r="AD41" s="102"/>
      <c r="AE41" s="102"/>
      <c r="AF41" s="102"/>
      <c r="AG41" s="102"/>
    </row>
    <row r="42" spans="1:34" x14ac:dyDescent="0.4">
      <c r="AH42" s="35"/>
    </row>
    <row r="43" spans="1:34" x14ac:dyDescent="0.4">
      <c r="A43" s="35"/>
      <c r="B43" s="35"/>
      <c r="C43" s="35"/>
      <c r="D43" s="35"/>
      <c r="E43" s="35"/>
      <c r="F43" s="35"/>
      <c r="G43" s="35"/>
      <c r="H43" s="35"/>
      <c r="I43" s="102"/>
      <c r="J43" s="102"/>
      <c r="K43" s="102"/>
      <c r="L43" s="102"/>
      <c r="M43" s="102"/>
      <c r="N43" s="102"/>
      <c r="O43" s="102"/>
      <c r="P43" s="102"/>
      <c r="Q43" s="37"/>
      <c r="R43" s="37"/>
      <c r="S43" s="35"/>
      <c r="T43" s="35"/>
      <c r="U43" s="35"/>
      <c r="V43" s="35"/>
      <c r="W43" s="35"/>
      <c r="X43" s="35"/>
      <c r="Y43" s="35"/>
      <c r="Z43" s="102"/>
      <c r="AA43" s="102"/>
      <c r="AB43" s="102"/>
      <c r="AC43" s="102"/>
      <c r="AD43" s="102"/>
      <c r="AE43" s="102"/>
      <c r="AF43" s="102"/>
      <c r="AG43" s="102"/>
    </row>
    <row r="44" spans="1:34" x14ac:dyDescent="0.4">
      <c r="A44" s="35"/>
      <c r="B44" s="35"/>
      <c r="C44" s="35"/>
      <c r="D44" s="35"/>
      <c r="E44" s="35"/>
      <c r="F44" s="35"/>
      <c r="G44" s="35"/>
      <c r="H44" s="35"/>
      <c r="I44" s="102"/>
      <c r="J44" s="102"/>
      <c r="K44" s="102"/>
      <c r="L44" s="102"/>
      <c r="M44" s="102"/>
      <c r="N44" s="102"/>
      <c r="O44" s="102"/>
      <c r="P44" s="102"/>
    </row>
  </sheetData>
  <phoneticPr fontId="13" type="noConversion"/>
  <pageMargins left="0.56000000000000005" right="0.54" top="0.5" bottom="0.5" header="0.5" footer="0.5"/>
  <pageSetup scale="3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40" sqref="B40:AF40"/>
    </sheetView>
  </sheetViews>
  <sheetFormatPr defaultColWidth="11.53515625" defaultRowHeight="20.149999999999999" customHeight="1" x14ac:dyDescent="0.45"/>
  <cols>
    <col min="1" max="1" width="30.69140625" style="12" customWidth="1"/>
    <col min="2" max="32" width="8.23046875" style="12" customWidth="1"/>
    <col min="33" max="33" width="8.23046875" style="23" customWidth="1"/>
    <col min="34" max="16384" width="11.53515625" style="12"/>
  </cols>
  <sheetData>
    <row r="1" spans="1:33" ht="20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3"/>
    </row>
    <row r="2" spans="1:33" ht="20" customHeight="1" x14ac:dyDescent="0.45">
      <c r="A2" s="1">
        <v>43009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53"/>
    </row>
    <row r="3" spans="1:33" ht="20" customHeight="1" x14ac:dyDescent="0.45">
      <c r="A3" s="3" t="s">
        <v>18</v>
      </c>
      <c r="Z3" s="4"/>
      <c r="AA3" s="17"/>
      <c r="AB3" s="4"/>
      <c r="AC3" s="4"/>
      <c r="AD3" s="4"/>
      <c r="AE3" s="4"/>
      <c r="AF3" s="4"/>
      <c r="AG3" s="24"/>
    </row>
    <row r="4" spans="1:33" ht="20" customHeight="1" x14ac:dyDescent="0.5">
      <c r="A4" s="7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8">
        <v>14</v>
      </c>
      <c r="P4" s="68">
        <v>15</v>
      </c>
      <c r="Q4" s="70">
        <v>16</v>
      </c>
      <c r="R4" s="70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70">
        <v>25</v>
      </c>
      <c r="AA4" s="70">
        <v>26</v>
      </c>
      <c r="AB4" s="70">
        <v>27</v>
      </c>
      <c r="AC4" s="70">
        <v>28</v>
      </c>
      <c r="AD4" s="70">
        <v>29</v>
      </c>
      <c r="AE4" s="70">
        <v>30</v>
      </c>
      <c r="AF4" s="70">
        <v>31</v>
      </c>
      <c r="AG4" s="123" t="s">
        <v>28</v>
      </c>
    </row>
    <row r="5" spans="1:33" ht="20" customHeight="1" x14ac:dyDescent="0.5">
      <c r="A5" s="8" t="s">
        <v>0</v>
      </c>
      <c r="B5" s="11"/>
      <c r="C5" s="11"/>
      <c r="D5" s="11"/>
      <c r="E5" s="11"/>
      <c r="F5" s="11"/>
      <c r="G5" s="11"/>
      <c r="H5" s="11"/>
      <c r="I5" s="14"/>
      <c r="J5" s="14"/>
      <c r="K5" s="14"/>
      <c r="L5" s="14"/>
      <c r="M5" s="14"/>
      <c r="N5" s="14"/>
      <c r="O5" s="14"/>
      <c r="P5" s="14"/>
      <c r="Q5" s="9"/>
      <c r="R5" s="9"/>
      <c r="S5" s="15"/>
      <c r="T5" s="15"/>
      <c r="U5" s="15"/>
      <c r="V5" s="15"/>
      <c r="W5" s="15"/>
      <c r="X5" s="15"/>
      <c r="Y5" s="15"/>
      <c r="Z5" s="9"/>
      <c r="AA5" s="9"/>
      <c r="AB5" s="9"/>
      <c r="AC5" s="9"/>
      <c r="AD5" s="9"/>
      <c r="AE5" s="9"/>
      <c r="AF5" s="9"/>
      <c r="AG5" s="22"/>
    </row>
    <row r="6" spans="1:33" ht="20" customHeight="1" x14ac:dyDescent="0.5">
      <c r="A6" s="7" t="s">
        <v>1</v>
      </c>
      <c r="B6" s="153">
        <v>4.0500160000000003</v>
      </c>
      <c r="C6" s="153">
        <v>4.0372469999999998</v>
      </c>
      <c r="D6" s="153">
        <v>4.0399510000000003</v>
      </c>
      <c r="E6" s="153">
        <v>4.0099460000000002</v>
      </c>
      <c r="F6" s="153">
        <v>4.0154579999999997</v>
      </c>
      <c r="G6" s="153">
        <v>4.0241699999999998</v>
      </c>
      <c r="H6" s="153">
        <v>4.0184259999999998</v>
      </c>
      <c r="I6" s="153">
        <v>4.000305</v>
      </c>
      <c r="J6" s="153">
        <v>4.059971</v>
      </c>
      <c r="K6" s="153">
        <v>3.9738739999999999</v>
      </c>
      <c r="L6" s="153">
        <v>4.0037979999999997</v>
      </c>
      <c r="M6" s="153">
        <v>4.0049900000000003</v>
      </c>
      <c r="N6" s="153">
        <v>3.999784</v>
      </c>
      <c r="O6" s="153">
        <v>4.0003029999999997</v>
      </c>
      <c r="P6" s="153">
        <v>4.0209679999999999</v>
      </c>
      <c r="Q6" s="153">
        <v>3.9994649999999998</v>
      </c>
      <c r="R6" s="153">
        <v>4.002535</v>
      </c>
      <c r="S6" s="153">
        <v>4.023326</v>
      </c>
      <c r="T6" s="153">
        <v>3.9996179999999999</v>
      </c>
      <c r="U6" s="153">
        <v>4.0225840000000002</v>
      </c>
      <c r="V6" s="153">
        <v>4.0105360000000001</v>
      </c>
      <c r="W6" s="153">
        <v>4.000146</v>
      </c>
      <c r="X6" s="153">
        <v>4.035806</v>
      </c>
      <c r="Y6" s="153">
        <v>4.0661290000000001</v>
      </c>
      <c r="Z6" s="153">
        <v>3.834997</v>
      </c>
      <c r="AA6" s="153">
        <v>4.0374939999999997</v>
      </c>
      <c r="AB6" s="153">
        <v>4.0664189999999998</v>
      </c>
      <c r="AC6" s="153">
        <v>4.0518429999999999</v>
      </c>
      <c r="AD6" s="153">
        <v>4.0842669999999996</v>
      </c>
      <c r="AE6" s="153">
        <v>4.060575</v>
      </c>
      <c r="AF6" s="153">
        <v>4.0771499999999996</v>
      </c>
      <c r="AG6" s="178"/>
    </row>
    <row r="7" spans="1:33" ht="20" customHeight="1" x14ac:dyDescent="0.5">
      <c r="A7" s="7" t="s">
        <v>2</v>
      </c>
      <c r="B7" s="153">
        <v>11.729709</v>
      </c>
      <c r="C7" s="153">
        <v>13.113167749999999</v>
      </c>
      <c r="D7" s="153">
        <v>12.4513915</v>
      </c>
      <c r="E7" s="153">
        <v>12.677032499999999</v>
      </c>
      <c r="F7" s="153">
        <v>12.434787249999999</v>
      </c>
      <c r="G7" s="153">
        <v>12.389667750000001</v>
      </c>
      <c r="H7" s="153">
        <v>11.855199499999999</v>
      </c>
      <c r="I7" s="153">
        <v>11.696588750000002</v>
      </c>
      <c r="J7" s="153">
        <v>12.209584749999999</v>
      </c>
      <c r="K7" s="153">
        <v>12.5298575</v>
      </c>
      <c r="L7" s="153">
        <v>12.138143250000001</v>
      </c>
      <c r="M7" s="153">
        <v>12.161877250000002</v>
      </c>
      <c r="N7" s="153">
        <v>10.532120750000001</v>
      </c>
      <c r="O7" s="153">
        <v>10.773929749999999</v>
      </c>
      <c r="P7" s="153">
        <v>10.599808249999999</v>
      </c>
      <c r="Q7" s="71">
        <v>10.996268999999998</v>
      </c>
      <c r="R7" s="71">
        <v>10.996268999999998</v>
      </c>
      <c r="S7" s="71">
        <v>10.996268999999998</v>
      </c>
      <c r="T7" s="71">
        <v>10.996268999999998</v>
      </c>
      <c r="U7" s="71">
        <v>10.996268999999998</v>
      </c>
      <c r="V7" s="71">
        <v>10.996268999999998</v>
      </c>
      <c r="W7" s="71">
        <v>10.996268999999998</v>
      </c>
      <c r="X7" s="71">
        <v>10.996268999999998</v>
      </c>
      <c r="Y7" s="71">
        <v>10.996268999999998</v>
      </c>
      <c r="Z7" s="71">
        <v>10.996268999999998</v>
      </c>
      <c r="AA7" s="71">
        <v>10.996268999999998</v>
      </c>
      <c r="AB7" s="153">
        <v>10.92538375</v>
      </c>
      <c r="AC7" s="153">
        <v>9.8550065</v>
      </c>
      <c r="AD7" s="153">
        <v>10.426328999999999</v>
      </c>
      <c r="AE7" s="153">
        <v>10.97328325</v>
      </c>
      <c r="AF7" s="153">
        <v>10.891482749999998</v>
      </c>
      <c r="AG7" s="178"/>
    </row>
    <row r="8" spans="1:33" ht="20" customHeight="1" x14ac:dyDescent="0.5">
      <c r="A8" s="7"/>
      <c r="B8" s="52">
        <f t="shared" ref="B8:AF8" si="0">SUM(B6:B7)</f>
        <v>15.779724999999999</v>
      </c>
      <c r="C8" s="52">
        <f t="shared" si="0"/>
        <v>17.150414749999999</v>
      </c>
      <c r="D8" s="52">
        <f t="shared" si="0"/>
        <v>16.491342500000002</v>
      </c>
      <c r="E8" s="52">
        <f t="shared" si="0"/>
        <v>16.686978499999999</v>
      </c>
      <c r="F8" s="52">
        <f t="shared" si="0"/>
        <v>16.450245249999998</v>
      </c>
      <c r="G8" s="52">
        <f t="shared" si="0"/>
        <v>16.413837749999999</v>
      </c>
      <c r="H8" s="52">
        <f t="shared" si="0"/>
        <v>15.873625499999999</v>
      </c>
      <c r="I8" s="52">
        <f t="shared" si="0"/>
        <v>15.696893750000001</v>
      </c>
      <c r="J8" s="52">
        <f t="shared" si="0"/>
        <v>16.269555749999999</v>
      </c>
      <c r="K8" s="52">
        <f t="shared" si="0"/>
        <v>16.503731500000001</v>
      </c>
      <c r="L8" s="52">
        <f t="shared" si="0"/>
        <v>16.141941250000002</v>
      </c>
      <c r="M8" s="52">
        <f t="shared" si="0"/>
        <v>16.166867250000003</v>
      </c>
      <c r="N8" s="52">
        <f t="shared" si="0"/>
        <v>14.531904750000001</v>
      </c>
      <c r="O8" s="52">
        <f t="shared" si="0"/>
        <v>14.774232749999999</v>
      </c>
      <c r="P8" s="52">
        <f t="shared" si="0"/>
        <v>14.620776249999999</v>
      </c>
      <c r="Q8" s="52">
        <f t="shared" si="0"/>
        <v>14.995733999999999</v>
      </c>
      <c r="R8" s="52">
        <f t="shared" si="0"/>
        <v>14.998803999999998</v>
      </c>
      <c r="S8" s="52">
        <f t="shared" si="0"/>
        <v>15.019594999999999</v>
      </c>
      <c r="T8" s="52">
        <f t="shared" si="0"/>
        <v>14.995886999999998</v>
      </c>
      <c r="U8" s="52">
        <f t="shared" si="0"/>
        <v>15.018852999999998</v>
      </c>
      <c r="V8" s="52">
        <f t="shared" si="0"/>
        <v>15.006804999999998</v>
      </c>
      <c r="W8" s="52">
        <f t="shared" si="0"/>
        <v>14.996414999999999</v>
      </c>
      <c r="X8" s="52">
        <f t="shared" si="0"/>
        <v>15.032074999999999</v>
      </c>
      <c r="Y8" s="52">
        <f t="shared" si="0"/>
        <v>15.062397999999998</v>
      </c>
      <c r="Z8" s="52">
        <f t="shared" si="0"/>
        <v>14.831265999999998</v>
      </c>
      <c r="AA8" s="52">
        <f t="shared" si="0"/>
        <v>15.033762999999997</v>
      </c>
      <c r="AB8" s="52">
        <f t="shared" si="0"/>
        <v>14.99180275</v>
      </c>
      <c r="AC8" s="52">
        <f t="shared" si="0"/>
        <v>13.9068495</v>
      </c>
      <c r="AD8" s="52">
        <f t="shared" si="0"/>
        <v>14.510596</v>
      </c>
      <c r="AE8" s="52">
        <f t="shared" si="0"/>
        <v>15.03385825</v>
      </c>
      <c r="AF8" s="52">
        <f t="shared" si="0"/>
        <v>14.968632749999998</v>
      </c>
      <c r="AG8" s="178">
        <f>AVERAGE(C8:AF8)</f>
        <v>15.405856058333331</v>
      </c>
    </row>
    <row r="9" spans="1:33" ht="20" customHeight="1" x14ac:dyDescent="0.5">
      <c r="A9" s="8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178"/>
    </row>
    <row r="10" spans="1:33" ht="20" customHeight="1" x14ac:dyDescent="0.5">
      <c r="A10" s="7" t="s">
        <v>17</v>
      </c>
      <c r="B10" s="93">
        <v>15.3</v>
      </c>
      <c r="C10" s="94">
        <v>15.2</v>
      </c>
      <c r="D10" s="94">
        <v>14.6</v>
      </c>
      <c r="E10" s="94">
        <v>16.100000000000001</v>
      </c>
      <c r="F10" s="94">
        <v>14.9</v>
      </c>
      <c r="G10" s="94">
        <v>15.4</v>
      </c>
      <c r="H10" s="154">
        <v>15.9</v>
      </c>
      <c r="I10" s="154">
        <v>16.7</v>
      </c>
      <c r="J10" s="95">
        <v>15.9</v>
      </c>
      <c r="K10" s="154">
        <v>15.9</v>
      </c>
      <c r="L10" s="154">
        <v>15.5</v>
      </c>
      <c r="M10" s="154">
        <v>13</v>
      </c>
      <c r="N10" s="154">
        <v>14.7</v>
      </c>
      <c r="O10" s="154">
        <v>14.2</v>
      </c>
      <c r="P10" s="154">
        <v>14.6</v>
      </c>
      <c r="Q10" s="154">
        <v>14.7</v>
      </c>
      <c r="R10" s="154">
        <v>14.7</v>
      </c>
      <c r="S10" s="154">
        <v>12.7</v>
      </c>
      <c r="T10" s="154">
        <v>15.3</v>
      </c>
      <c r="U10" s="154">
        <v>14.8</v>
      </c>
      <c r="V10" s="154">
        <v>13.7</v>
      </c>
      <c r="W10" s="154">
        <v>15.3</v>
      </c>
      <c r="X10" s="154">
        <v>14.2</v>
      </c>
      <c r="Y10" s="162">
        <v>13.8</v>
      </c>
      <c r="Z10" s="161">
        <v>13.5</v>
      </c>
      <c r="AA10" s="161">
        <v>13.5</v>
      </c>
      <c r="AB10" s="162">
        <v>13.4</v>
      </c>
      <c r="AC10" s="161">
        <v>13.2</v>
      </c>
      <c r="AD10" s="161">
        <v>13.5</v>
      </c>
      <c r="AE10" s="161">
        <v>13.2</v>
      </c>
      <c r="AF10" s="161">
        <v>12.9</v>
      </c>
      <c r="AG10" s="178">
        <f>AVERAGE(B10:AF10)</f>
        <v>14.525806451612901</v>
      </c>
    </row>
    <row r="11" spans="1:33" ht="20" customHeight="1" x14ac:dyDescent="0.5">
      <c r="A11" s="6" t="s">
        <v>25</v>
      </c>
      <c r="B11" s="95">
        <v>0.3</v>
      </c>
      <c r="C11" s="96">
        <v>0.5</v>
      </c>
      <c r="D11" s="96">
        <v>0.4</v>
      </c>
      <c r="E11" s="96">
        <v>0.4</v>
      </c>
      <c r="F11" s="96">
        <v>0</v>
      </c>
      <c r="G11" s="96">
        <v>0.3</v>
      </c>
      <c r="H11" s="95">
        <v>0</v>
      </c>
      <c r="I11" s="95">
        <v>0.2</v>
      </c>
      <c r="J11" s="95">
        <v>0</v>
      </c>
      <c r="K11" s="95">
        <v>0.1</v>
      </c>
      <c r="L11" s="95">
        <v>0</v>
      </c>
      <c r="M11" s="95">
        <v>0.4</v>
      </c>
      <c r="N11" s="95">
        <v>0.5</v>
      </c>
      <c r="O11" s="95">
        <v>0.1</v>
      </c>
      <c r="P11" s="95">
        <v>0.2</v>
      </c>
      <c r="Q11" s="95">
        <v>0.2</v>
      </c>
      <c r="R11" s="95">
        <v>0.2</v>
      </c>
      <c r="S11" s="95">
        <v>0.1</v>
      </c>
      <c r="T11" s="95">
        <v>0</v>
      </c>
      <c r="U11" s="95">
        <v>0</v>
      </c>
      <c r="V11" s="95">
        <v>0.5</v>
      </c>
      <c r="W11" s="95">
        <v>0.1</v>
      </c>
      <c r="X11" s="95">
        <v>0.3</v>
      </c>
      <c r="Y11" s="162">
        <v>0.8</v>
      </c>
      <c r="Z11" s="162">
        <v>1</v>
      </c>
      <c r="AA11" s="162">
        <v>1.1000000000000001</v>
      </c>
      <c r="AB11" s="162">
        <v>1.1000000000000001</v>
      </c>
      <c r="AC11" s="162">
        <v>0.5</v>
      </c>
      <c r="AD11" s="162">
        <v>1</v>
      </c>
      <c r="AE11" s="162">
        <v>1.1000000000000001</v>
      </c>
      <c r="AF11" s="162">
        <v>1.1000000000000001</v>
      </c>
      <c r="AG11" s="178">
        <f>AVERAGE(B11:AF11)</f>
        <v>0.40322580645161282</v>
      </c>
    </row>
    <row r="12" spans="1:33" ht="20" customHeight="1" x14ac:dyDescent="0.5">
      <c r="A12" s="7" t="s">
        <v>5</v>
      </c>
      <c r="B12" s="95">
        <v>3.1</v>
      </c>
      <c r="C12" s="96">
        <v>3.1</v>
      </c>
      <c r="D12" s="96">
        <v>2.9</v>
      </c>
      <c r="E12" s="96">
        <v>3</v>
      </c>
      <c r="F12" s="96">
        <v>3.2</v>
      </c>
      <c r="G12" s="96">
        <v>3.3</v>
      </c>
      <c r="H12" s="95">
        <v>3.3</v>
      </c>
      <c r="I12" s="95">
        <v>3.2</v>
      </c>
      <c r="J12" s="95">
        <v>3.2</v>
      </c>
      <c r="K12" s="154">
        <v>3.3</v>
      </c>
      <c r="L12" s="95">
        <v>3</v>
      </c>
      <c r="M12" s="95">
        <v>3.2</v>
      </c>
      <c r="N12" s="95">
        <v>3.2</v>
      </c>
      <c r="O12" s="95">
        <v>3.1</v>
      </c>
      <c r="P12" s="95">
        <v>3.1</v>
      </c>
      <c r="Q12" s="95">
        <v>3.2</v>
      </c>
      <c r="R12" s="95">
        <v>3.2</v>
      </c>
      <c r="S12" s="154">
        <v>3</v>
      </c>
      <c r="T12" s="95">
        <v>3</v>
      </c>
      <c r="U12" s="95">
        <v>3</v>
      </c>
      <c r="V12" s="95">
        <v>3</v>
      </c>
      <c r="W12" s="95">
        <v>3</v>
      </c>
      <c r="X12" s="95">
        <v>3</v>
      </c>
      <c r="Y12" s="162">
        <v>2.9</v>
      </c>
      <c r="Z12" s="162">
        <v>3</v>
      </c>
      <c r="AA12" s="162">
        <v>3</v>
      </c>
      <c r="AB12" s="162">
        <v>3</v>
      </c>
      <c r="AC12" s="162">
        <v>3</v>
      </c>
      <c r="AD12" s="162">
        <v>3</v>
      </c>
      <c r="AE12" s="162">
        <v>2.9</v>
      </c>
      <c r="AF12" s="162">
        <v>2.9</v>
      </c>
      <c r="AG12" s="178">
        <f>AVERAGE(B12:AF12)</f>
        <v>3.0741935483870981</v>
      </c>
    </row>
    <row r="13" spans="1:33" ht="20" customHeight="1" x14ac:dyDescent="0.5">
      <c r="A13" s="7" t="s">
        <v>6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78"/>
    </row>
    <row r="14" spans="1:33" ht="20" customHeight="1" x14ac:dyDescent="0.5">
      <c r="A14" s="7" t="s">
        <v>7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0</v>
      </c>
      <c r="AD14" s="163">
        <v>0</v>
      </c>
      <c r="AE14" s="163">
        <v>0</v>
      </c>
      <c r="AF14" s="163">
        <v>0</v>
      </c>
      <c r="AG14" s="178"/>
    </row>
    <row r="15" spans="1:33" ht="20" customHeight="1" x14ac:dyDescent="0.5">
      <c r="A15" s="7"/>
      <c r="B15" s="52">
        <f t="shared" ref="B15:AF15" si="1">SUM(B10:B14)</f>
        <v>18.700000000000003</v>
      </c>
      <c r="C15" s="52">
        <f t="shared" si="1"/>
        <v>18.8</v>
      </c>
      <c r="D15" s="52">
        <f t="shared" si="1"/>
        <v>17.899999999999999</v>
      </c>
      <c r="E15" s="52">
        <f t="shared" si="1"/>
        <v>19.5</v>
      </c>
      <c r="F15" s="52">
        <f>SUM(F10:F14)</f>
        <v>18.100000000000001</v>
      </c>
      <c r="G15" s="52">
        <f t="shared" si="1"/>
        <v>19</v>
      </c>
      <c r="H15" s="52">
        <f t="shared" si="1"/>
        <v>19.2</v>
      </c>
      <c r="I15" s="52">
        <f t="shared" si="1"/>
        <v>20.099999999999998</v>
      </c>
      <c r="J15" s="52">
        <f t="shared" si="1"/>
        <v>19.100000000000001</v>
      </c>
      <c r="K15" s="52">
        <f t="shared" si="1"/>
        <v>19.3</v>
      </c>
      <c r="L15" s="52">
        <f t="shared" si="1"/>
        <v>18.5</v>
      </c>
      <c r="M15" s="52">
        <f t="shared" si="1"/>
        <v>16.600000000000001</v>
      </c>
      <c r="N15" s="52">
        <f t="shared" si="1"/>
        <v>18.399999999999999</v>
      </c>
      <c r="O15" s="52">
        <f t="shared" si="1"/>
        <v>17.399999999999999</v>
      </c>
      <c r="P15" s="52">
        <f t="shared" si="1"/>
        <v>17.899999999999999</v>
      </c>
      <c r="Q15" s="52">
        <f t="shared" si="1"/>
        <v>18.099999999999998</v>
      </c>
      <c r="R15" s="52">
        <f t="shared" si="1"/>
        <v>18.099999999999998</v>
      </c>
      <c r="S15" s="52">
        <f t="shared" si="1"/>
        <v>15.799999999999999</v>
      </c>
      <c r="T15" s="52">
        <f t="shared" si="1"/>
        <v>18.3</v>
      </c>
      <c r="U15" s="52">
        <f t="shared" si="1"/>
        <v>17.8</v>
      </c>
      <c r="V15" s="52">
        <f t="shared" si="1"/>
        <v>17.2</v>
      </c>
      <c r="W15" s="52">
        <f t="shared" si="1"/>
        <v>18.399999999999999</v>
      </c>
      <c r="X15" s="52">
        <f t="shared" si="1"/>
        <v>17.5</v>
      </c>
      <c r="Y15" s="52">
        <f t="shared" si="1"/>
        <v>17.5</v>
      </c>
      <c r="Z15" s="52">
        <f t="shared" si="1"/>
        <v>17.5</v>
      </c>
      <c r="AA15" s="52">
        <f t="shared" si="1"/>
        <v>17.600000000000001</v>
      </c>
      <c r="AB15" s="52">
        <f t="shared" si="1"/>
        <v>17.5</v>
      </c>
      <c r="AC15" s="52">
        <f t="shared" si="1"/>
        <v>16.7</v>
      </c>
      <c r="AD15" s="52">
        <f t="shared" si="1"/>
        <v>17.5</v>
      </c>
      <c r="AE15" s="52">
        <f t="shared" si="1"/>
        <v>17.2</v>
      </c>
      <c r="AF15" s="52">
        <f t="shared" si="1"/>
        <v>16.899999999999999</v>
      </c>
      <c r="AG15" s="178">
        <f>AVERAGE(C15:AF15)</f>
        <v>17.980000000000004</v>
      </c>
    </row>
    <row r="16" spans="1:33" ht="20" customHeight="1" x14ac:dyDescent="0.5">
      <c r="A16" s="13" t="s">
        <v>29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178"/>
    </row>
    <row r="17" spans="1:33" ht="20" customHeight="1" x14ac:dyDescent="0.5">
      <c r="A17" s="11" t="s">
        <v>8</v>
      </c>
      <c r="B17" s="154">
        <v>15.23</v>
      </c>
      <c r="C17" s="154">
        <v>14.19</v>
      </c>
      <c r="D17" s="154">
        <v>14.24</v>
      </c>
      <c r="E17" s="154">
        <v>14.17</v>
      </c>
      <c r="F17" s="154">
        <v>15.41</v>
      </c>
      <c r="G17" s="154">
        <v>14.81</v>
      </c>
      <c r="H17" s="154">
        <v>15.41</v>
      </c>
      <c r="I17" s="154">
        <v>15</v>
      </c>
      <c r="J17" s="154">
        <v>15.73</v>
      </c>
      <c r="K17" s="154">
        <v>14.87</v>
      </c>
      <c r="L17" s="154">
        <v>15.16</v>
      </c>
      <c r="M17" s="154">
        <v>15.01</v>
      </c>
      <c r="N17" s="154">
        <v>14.29</v>
      </c>
      <c r="O17" s="154">
        <v>12.64</v>
      </c>
      <c r="P17" s="154">
        <v>13.6</v>
      </c>
      <c r="Q17" s="154">
        <v>13.48</v>
      </c>
      <c r="R17" s="154">
        <v>13.26</v>
      </c>
      <c r="S17" s="154">
        <v>12.81</v>
      </c>
      <c r="T17" s="154">
        <v>12.84</v>
      </c>
      <c r="U17" s="154">
        <v>12.55</v>
      </c>
      <c r="V17" s="154">
        <v>12.96</v>
      </c>
      <c r="W17" s="154">
        <v>12.64</v>
      </c>
      <c r="X17" s="154">
        <v>13.41</v>
      </c>
      <c r="Y17" s="154">
        <v>13.8</v>
      </c>
      <c r="Z17" s="154">
        <v>13.97</v>
      </c>
      <c r="AA17" s="154">
        <v>15.01</v>
      </c>
      <c r="AB17" s="154">
        <v>14.7</v>
      </c>
      <c r="AC17" s="154">
        <v>12.84</v>
      </c>
      <c r="AD17" s="154">
        <v>14.04</v>
      </c>
      <c r="AE17" s="154">
        <v>13.73</v>
      </c>
      <c r="AF17" s="154">
        <v>14.13</v>
      </c>
      <c r="AG17" s="178"/>
    </row>
    <row r="18" spans="1:33" ht="20" customHeight="1" x14ac:dyDescent="0.5">
      <c r="A18" s="15" t="s">
        <v>25</v>
      </c>
      <c r="B18" s="56">
        <v>0.2</v>
      </c>
      <c r="C18" s="56">
        <v>0.2</v>
      </c>
      <c r="D18" s="56">
        <v>0.2</v>
      </c>
      <c r="E18" s="56">
        <v>0.2</v>
      </c>
      <c r="F18" s="56">
        <v>0.2</v>
      </c>
      <c r="G18" s="56">
        <v>0.2</v>
      </c>
      <c r="H18" s="56">
        <v>0.2</v>
      </c>
      <c r="I18" s="56">
        <v>0.03</v>
      </c>
      <c r="J18" s="56">
        <v>0.03</v>
      </c>
      <c r="K18" s="56">
        <v>0.03</v>
      </c>
      <c r="L18" s="56">
        <v>0.03</v>
      </c>
      <c r="M18" s="56">
        <v>0.03</v>
      </c>
      <c r="N18" s="56">
        <v>0.03</v>
      </c>
      <c r="O18" s="56">
        <v>0.03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178"/>
    </row>
    <row r="19" spans="1:33" ht="20" customHeight="1" x14ac:dyDescent="0.5">
      <c r="A19" s="11" t="s">
        <v>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78"/>
    </row>
    <row r="20" spans="1:33" ht="20" customHeight="1" x14ac:dyDescent="0.5">
      <c r="A20" s="11" t="s">
        <v>22</v>
      </c>
      <c r="B20" s="69">
        <v>75</v>
      </c>
      <c r="C20" s="69">
        <v>68</v>
      </c>
      <c r="D20" s="69">
        <v>95</v>
      </c>
      <c r="E20" s="69">
        <v>82</v>
      </c>
      <c r="F20" s="69">
        <v>77</v>
      </c>
      <c r="G20" s="69">
        <v>73</v>
      </c>
      <c r="H20" s="69">
        <v>58</v>
      </c>
      <c r="I20" s="69">
        <v>76</v>
      </c>
      <c r="J20" s="69">
        <v>60</v>
      </c>
      <c r="K20" s="69">
        <v>96</v>
      </c>
      <c r="L20" s="69">
        <v>58</v>
      </c>
      <c r="M20" s="69">
        <v>50</v>
      </c>
      <c r="N20" s="69">
        <v>52</v>
      </c>
      <c r="O20" s="69">
        <v>51</v>
      </c>
      <c r="P20" s="69">
        <v>67</v>
      </c>
      <c r="Q20" s="69">
        <v>81</v>
      </c>
      <c r="R20" s="69">
        <v>85</v>
      </c>
      <c r="S20" s="69">
        <v>75</v>
      </c>
      <c r="T20" s="69">
        <v>60</v>
      </c>
      <c r="U20" s="69">
        <v>81</v>
      </c>
      <c r="V20" s="69">
        <v>58</v>
      </c>
      <c r="W20" s="69">
        <v>73</v>
      </c>
      <c r="X20" s="69">
        <v>77</v>
      </c>
      <c r="Y20" s="69">
        <v>65</v>
      </c>
      <c r="Z20" s="69">
        <v>80</v>
      </c>
      <c r="AA20" s="69">
        <v>81</v>
      </c>
      <c r="AB20" s="69">
        <v>62</v>
      </c>
      <c r="AC20" s="69">
        <v>65</v>
      </c>
      <c r="AD20" s="69">
        <v>60</v>
      </c>
      <c r="AE20" s="69">
        <v>52</v>
      </c>
      <c r="AF20" s="69">
        <v>65</v>
      </c>
      <c r="AG20" s="182"/>
    </row>
    <row r="21" spans="1:33" ht="20" customHeight="1" x14ac:dyDescent="0.5">
      <c r="A21" s="11" t="s">
        <v>21</v>
      </c>
      <c r="B21" s="69"/>
      <c r="C21" s="69"/>
      <c r="D21" s="69"/>
      <c r="E21" s="69"/>
      <c r="F21" s="69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9"/>
      <c r="S21" s="69"/>
      <c r="T21" s="69"/>
      <c r="U21" s="69"/>
      <c r="V21" s="69"/>
      <c r="W21" s="69"/>
      <c r="X21" s="69"/>
      <c r="Y21" s="69"/>
      <c r="Z21" s="57"/>
      <c r="AA21" s="69"/>
      <c r="AB21" s="69"/>
      <c r="AC21" s="69"/>
      <c r="AD21" s="69"/>
      <c r="AE21" s="69"/>
      <c r="AF21" s="69"/>
      <c r="AG21" s="178"/>
    </row>
    <row r="22" spans="1:33" ht="20" customHeight="1" x14ac:dyDescent="0.5">
      <c r="A22" s="11" t="s">
        <v>23</v>
      </c>
      <c r="B22" s="69"/>
      <c r="C22" s="69"/>
      <c r="D22" s="69"/>
      <c r="E22" s="69"/>
      <c r="F22" s="69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9"/>
      <c r="S22" s="69"/>
      <c r="T22" s="69"/>
      <c r="U22" s="69"/>
      <c r="V22" s="69"/>
      <c r="W22" s="69"/>
      <c r="X22" s="69"/>
      <c r="Y22" s="69"/>
      <c r="Z22" s="57"/>
      <c r="AA22" s="69"/>
      <c r="AB22" s="69"/>
      <c r="AC22" s="69"/>
      <c r="AD22" s="69"/>
      <c r="AE22" s="69"/>
      <c r="AF22" s="69"/>
      <c r="AG22" s="178"/>
    </row>
    <row r="23" spans="1:33" ht="20" customHeight="1" x14ac:dyDescent="0.5">
      <c r="A23" s="11" t="s">
        <v>24</v>
      </c>
      <c r="B23" s="69"/>
      <c r="C23" s="69"/>
      <c r="D23" s="69"/>
      <c r="E23" s="69"/>
      <c r="F23" s="69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9"/>
      <c r="S23" s="69"/>
      <c r="T23" s="69"/>
      <c r="U23" s="69"/>
      <c r="V23" s="69"/>
      <c r="W23" s="69"/>
      <c r="X23" s="69"/>
      <c r="Y23" s="69"/>
      <c r="Z23" s="57"/>
      <c r="AA23" s="69"/>
      <c r="AB23" s="69"/>
      <c r="AC23" s="69"/>
      <c r="AD23" s="69"/>
      <c r="AE23" s="69"/>
      <c r="AF23" s="69"/>
      <c r="AG23" s="178"/>
    </row>
    <row r="24" spans="1:33" ht="20" customHeight="1" x14ac:dyDescent="0.5">
      <c r="A24" s="11" t="s">
        <v>16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69"/>
      <c r="AB24" s="69"/>
      <c r="AC24" s="69"/>
      <c r="AD24" s="69"/>
      <c r="AE24" s="69"/>
      <c r="AF24" s="57"/>
      <c r="AG24" s="178"/>
    </row>
    <row r="25" spans="1:33" ht="20" customHeight="1" x14ac:dyDescent="0.5">
      <c r="A25" s="11" t="s">
        <v>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178"/>
    </row>
    <row r="26" spans="1:33" ht="20" customHeight="1" x14ac:dyDescent="0.5">
      <c r="A26" s="11" t="s">
        <v>10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178"/>
    </row>
    <row r="27" spans="1:33" ht="20" customHeight="1" x14ac:dyDescent="0.5">
      <c r="A27" s="11" t="s">
        <v>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178"/>
    </row>
    <row r="28" spans="1:33" ht="20" customHeight="1" x14ac:dyDescent="0.5">
      <c r="A28" s="7"/>
      <c r="B28" s="52">
        <f>SUM(B17+B18+B19+B24+B25+B26+B27)</f>
        <v>15.43</v>
      </c>
      <c r="C28" s="52">
        <f t="shared" ref="C28:Z28" si="2">SUM(C17+C18+C19+C24+C25+C26+C27)</f>
        <v>14.389999999999999</v>
      </c>
      <c r="D28" s="52">
        <f t="shared" si="2"/>
        <v>14.44</v>
      </c>
      <c r="E28" s="52">
        <f t="shared" si="2"/>
        <v>14.37</v>
      </c>
      <c r="F28" s="52">
        <f t="shared" si="2"/>
        <v>15.61</v>
      </c>
      <c r="G28" s="52">
        <f t="shared" si="2"/>
        <v>15.01</v>
      </c>
      <c r="H28" s="52">
        <f t="shared" si="2"/>
        <v>15.61</v>
      </c>
      <c r="I28" s="52">
        <f t="shared" si="2"/>
        <v>15.03</v>
      </c>
      <c r="J28" s="52">
        <f t="shared" si="2"/>
        <v>15.76</v>
      </c>
      <c r="K28" s="52">
        <f t="shared" si="2"/>
        <v>14.899999999999999</v>
      </c>
      <c r="L28" s="52">
        <f t="shared" si="2"/>
        <v>15.19</v>
      </c>
      <c r="M28" s="52">
        <f t="shared" si="2"/>
        <v>15.04</v>
      </c>
      <c r="N28" s="52">
        <f t="shared" si="2"/>
        <v>14.319999999999999</v>
      </c>
      <c r="O28" s="52">
        <f t="shared" si="2"/>
        <v>12.67</v>
      </c>
      <c r="P28" s="52">
        <f t="shared" si="2"/>
        <v>13.6</v>
      </c>
      <c r="Q28" s="52">
        <f t="shared" si="2"/>
        <v>13.48</v>
      </c>
      <c r="R28" s="52">
        <f t="shared" si="2"/>
        <v>13.26</v>
      </c>
      <c r="S28" s="52">
        <f t="shared" si="2"/>
        <v>12.81</v>
      </c>
      <c r="T28" s="52">
        <f t="shared" si="2"/>
        <v>12.84</v>
      </c>
      <c r="U28" s="52">
        <f t="shared" si="2"/>
        <v>12.55</v>
      </c>
      <c r="V28" s="52">
        <f t="shared" si="2"/>
        <v>12.96</v>
      </c>
      <c r="W28" s="52">
        <f t="shared" si="2"/>
        <v>12.64</v>
      </c>
      <c r="X28" s="52">
        <f t="shared" si="2"/>
        <v>13.41</v>
      </c>
      <c r="Y28" s="52">
        <f t="shared" si="2"/>
        <v>13.8</v>
      </c>
      <c r="Z28" s="52">
        <f t="shared" si="2"/>
        <v>13.97</v>
      </c>
      <c r="AA28" s="52">
        <f t="shared" ref="AA28:AF28" si="3">SUM(AA17+AA18+AA19+AA24+AA25+AA26+AA27)</f>
        <v>15.01</v>
      </c>
      <c r="AB28" s="52">
        <f t="shared" si="3"/>
        <v>14.7</v>
      </c>
      <c r="AC28" s="52">
        <f t="shared" si="3"/>
        <v>12.84</v>
      </c>
      <c r="AD28" s="52">
        <f t="shared" si="3"/>
        <v>14.04</v>
      </c>
      <c r="AE28" s="52">
        <f t="shared" si="3"/>
        <v>13.73</v>
      </c>
      <c r="AF28" s="52">
        <f t="shared" si="3"/>
        <v>14.13</v>
      </c>
      <c r="AG28" s="178">
        <f>AVERAGE(C28:AF28)</f>
        <v>14.070333333333332</v>
      </c>
    </row>
    <row r="29" spans="1:33" ht="20" customHeight="1" x14ac:dyDescent="0.5">
      <c r="A29" s="8" t="s">
        <v>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178"/>
    </row>
    <row r="30" spans="1:33" ht="20" customHeight="1" x14ac:dyDescent="0.5">
      <c r="A30" s="7" t="s">
        <v>12</v>
      </c>
      <c r="B30" s="75">
        <v>1.8506199999999999</v>
      </c>
      <c r="C30" s="75">
        <v>2.0695079999999999</v>
      </c>
      <c r="D30" s="75">
        <v>2.3807999999999998</v>
      </c>
      <c r="E30" s="75">
        <v>2.4239359999999999</v>
      </c>
      <c r="F30" s="75">
        <v>2.0213760000000001</v>
      </c>
      <c r="G30" s="75">
        <v>2.2187519999999998</v>
      </c>
      <c r="H30" s="75">
        <v>2.812538</v>
      </c>
      <c r="I30" s="75">
        <v>2.1667900000000002</v>
      </c>
      <c r="J30" s="75">
        <v>2.4030399999999998</v>
      </c>
      <c r="K30" s="75">
        <v>1.9882500000000001</v>
      </c>
      <c r="L30" s="75">
        <v>2.1468219999999998</v>
      </c>
      <c r="M30" s="75">
        <v>2.2475520000000002</v>
      </c>
      <c r="N30" s="75">
        <v>2.1090559999999998</v>
      </c>
      <c r="O30" s="75">
        <v>1.5152699999999999</v>
      </c>
      <c r="P30" s="75">
        <v>2.35711</v>
      </c>
      <c r="Q30" s="75">
        <v>1.43859</v>
      </c>
      <c r="R30" s="75">
        <v>2.25075</v>
      </c>
      <c r="S30" s="75">
        <v>1.8164560000000001</v>
      </c>
      <c r="T30" s="75">
        <v>2.0029439999999998</v>
      </c>
      <c r="U30" s="75">
        <v>1.990016</v>
      </c>
      <c r="V30" s="75">
        <v>2.026624</v>
      </c>
      <c r="W30" s="75">
        <v>2.0406399999999998</v>
      </c>
      <c r="X30" s="75">
        <v>1.943616</v>
      </c>
      <c r="Y30" s="75">
        <v>2.1271040000000001</v>
      </c>
      <c r="Z30" s="75">
        <v>2.1578240000000002</v>
      </c>
      <c r="AA30" s="75">
        <v>2.3080959999999999</v>
      </c>
      <c r="AB30" s="75">
        <v>2.0448</v>
      </c>
      <c r="AC30" s="75">
        <v>1.3178799999999999</v>
      </c>
      <c r="AD30" s="75">
        <v>2.2471760000000001</v>
      </c>
      <c r="AE30" s="75">
        <v>1.4031359999999999</v>
      </c>
      <c r="AF30" s="75">
        <v>1.7743359999999999</v>
      </c>
      <c r="AG30" s="178"/>
    </row>
    <row r="31" spans="1:33" ht="20" customHeight="1" x14ac:dyDescent="0.5">
      <c r="A31" s="7" t="s">
        <v>27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178">
        <f>SUM(B31:AF31)</f>
        <v>0</v>
      </c>
    </row>
    <row r="32" spans="1:33" ht="20" customHeight="1" x14ac:dyDescent="0.5">
      <c r="A32" s="7" t="s">
        <v>4</v>
      </c>
      <c r="B32" s="75">
        <v>1.733365</v>
      </c>
      <c r="C32" s="75">
        <v>0.81964999999999999</v>
      </c>
      <c r="D32" s="75">
        <v>1.322894</v>
      </c>
      <c r="E32" s="75">
        <v>1.3223259999999999</v>
      </c>
      <c r="F32" s="75">
        <v>1.3733900000000001</v>
      </c>
      <c r="G32" s="75">
        <v>1.3051459999999999</v>
      </c>
      <c r="H32" s="75">
        <v>1.425354</v>
      </c>
      <c r="I32" s="75">
        <v>1.3583400000000001</v>
      </c>
      <c r="J32" s="75">
        <v>1.2452399999999999</v>
      </c>
      <c r="K32" s="75">
        <v>1.2934000000000001</v>
      </c>
      <c r="L32" s="75">
        <v>1.24057</v>
      </c>
      <c r="M32" s="75">
        <v>1.2913600000000001</v>
      </c>
      <c r="N32" s="75">
        <v>1.4334389999999999</v>
      </c>
      <c r="O32" s="75">
        <v>1.2255510000000001</v>
      </c>
      <c r="P32" s="75">
        <v>1.5070300000000001</v>
      </c>
      <c r="Q32" s="75">
        <v>1.1440300000000001</v>
      </c>
      <c r="R32" s="75">
        <v>1.333304</v>
      </c>
      <c r="S32" s="75">
        <v>1.550986</v>
      </c>
      <c r="T32" s="75">
        <v>1.1407499999999999</v>
      </c>
      <c r="U32" s="75">
        <v>1.3542689999999999</v>
      </c>
      <c r="V32" s="75">
        <v>1.27752</v>
      </c>
      <c r="W32" s="75">
        <v>1.2127600000000001</v>
      </c>
      <c r="X32" s="75">
        <v>1.25092</v>
      </c>
      <c r="Y32" s="75">
        <v>1.4293499999999999</v>
      </c>
      <c r="Z32" s="75">
        <v>1.33941</v>
      </c>
      <c r="AA32" s="75">
        <v>1.2881400000000001</v>
      </c>
      <c r="AB32" s="75">
        <v>1.60362</v>
      </c>
      <c r="AC32" s="75">
        <v>1.1176699999999999</v>
      </c>
      <c r="AD32" s="75">
        <v>1.38778</v>
      </c>
      <c r="AE32" s="75">
        <v>1.2920499999999999</v>
      </c>
      <c r="AF32" s="75">
        <v>1.4608000000000001</v>
      </c>
      <c r="AG32" s="178"/>
    </row>
    <row r="33" spans="1:33" ht="20" customHeight="1" x14ac:dyDescent="0.5">
      <c r="A33" s="7" t="s">
        <v>13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178"/>
    </row>
    <row r="34" spans="1:33" ht="20" customHeight="1" x14ac:dyDescent="0.5">
      <c r="A34" s="7" t="s">
        <v>10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178"/>
    </row>
    <row r="35" spans="1:33" ht="20" customHeight="1" x14ac:dyDescent="0.5">
      <c r="A35" s="8"/>
      <c r="B35" s="52">
        <f t="shared" ref="B35:AF35" si="4">SUM(B30:B34)</f>
        <v>3.5839850000000002</v>
      </c>
      <c r="C35" s="52">
        <f t="shared" si="4"/>
        <v>2.8891580000000001</v>
      </c>
      <c r="D35" s="52">
        <f t="shared" si="4"/>
        <v>3.7036939999999996</v>
      </c>
      <c r="E35" s="52">
        <f t="shared" si="4"/>
        <v>3.7462619999999998</v>
      </c>
      <c r="F35" s="52">
        <f t="shared" si="4"/>
        <v>3.3947660000000002</v>
      </c>
      <c r="G35" s="52">
        <f t="shared" si="4"/>
        <v>3.523898</v>
      </c>
      <c r="H35" s="52">
        <f t="shared" si="4"/>
        <v>4.2378920000000004</v>
      </c>
      <c r="I35" s="52">
        <f t="shared" si="4"/>
        <v>3.5251300000000003</v>
      </c>
      <c r="J35" s="52">
        <f t="shared" si="4"/>
        <v>3.6482799999999997</v>
      </c>
      <c r="K35" s="52">
        <f t="shared" si="4"/>
        <v>3.28165</v>
      </c>
      <c r="L35" s="52">
        <f t="shared" si="4"/>
        <v>3.3873919999999997</v>
      </c>
      <c r="M35" s="52">
        <f t="shared" si="4"/>
        <v>3.5389120000000003</v>
      </c>
      <c r="N35" s="52">
        <f t="shared" si="4"/>
        <v>3.5424949999999997</v>
      </c>
      <c r="O35" s="52">
        <f t="shared" si="4"/>
        <v>2.740821</v>
      </c>
      <c r="P35" s="52">
        <f t="shared" si="4"/>
        <v>3.8641399999999999</v>
      </c>
      <c r="Q35" s="52">
        <f t="shared" si="4"/>
        <v>2.5826200000000004</v>
      </c>
      <c r="R35" s="52">
        <f t="shared" si="4"/>
        <v>3.5840540000000001</v>
      </c>
      <c r="S35" s="52">
        <f t="shared" si="4"/>
        <v>3.367442</v>
      </c>
      <c r="T35" s="52">
        <f t="shared" si="4"/>
        <v>3.143694</v>
      </c>
      <c r="U35" s="52">
        <f t="shared" si="4"/>
        <v>3.3442850000000002</v>
      </c>
      <c r="V35" s="52">
        <f t="shared" si="4"/>
        <v>3.304144</v>
      </c>
      <c r="W35" s="52">
        <f t="shared" si="4"/>
        <v>3.2534000000000001</v>
      </c>
      <c r="X35" s="52">
        <f t="shared" si="4"/>
        <v>3.1945360000000003</v>
      </c>
      <c r="Y35" s="52">
        <f t="shared" si="4"/>
        <v>3.556454</v>
      </c>
      <c r="Z35" s="52">
        <f t="shared" si="4"/>
        <v>3.4972340000000002</v>
      </c>
      <c r="AA35" s="52">
        <f t="shared" si="4"/>
        <v>3.5962360000000002</v>
      </c>
      <c r="AB35" s="52">
        <f t="shared" si="4"/>
        <v>3.6484199999999998</v>
      </c>
      <c r="AC35" s="52">
        <f t="shared" si="4"/>
        <v>2.4355500000000001</v>
      </c>
      <c r="AD35" s="52">
        <f t="shared" si="4"/>
        <v>3.6349559999999999</v>
      </c>
      <c r="AE35" s="52">
        <f t="shared" si="4"/>
        <v>2.6951859999999996</v>
      </c>
      <c r="AF35" s="52">
        <f t="shared" si="4"/>
        <v>3.2351359999999998</v>
      </c>
      <c r="AG35" s="178">
        <f>AVERAGE(B35:AE35)</f>
        <v>3.3815561999999999</v>
      </c>
    </row>
    <row r="36" spans="1:33" ht="20" customHeight="1" x14ac:dyDescent="0.5">
      <c r="A36" s="36" t="s">
        <v>30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178"/>
    </row>
    <row r="37" spans="1:33" ht="20" customHeight="1" x14ac:dyDescent="0.5">
      <c r="A37" s="7" t="s">
        <v>4</v>
      </c>
      <c r="B37" s="189">
        <v>0.3</v>
      </c>
      <c r="C37" s="189">
        <v>0.5</v>
      </c>
      <c r="D37" s="189">
        <v>0.4</v>
      </c>
      <c r="E37" s="190">
        <v>0.7</v>
      </c>
      <c r="F37" s="52">
        <v>0.4</v>
      </c>
      <c r="G37" s="52">
        <v>0.4</v>
      </c>
      <c r="H37" s="52">
        <v>0.3</v>
      </c>
      <c r="I37" s="52">
        <v>0.3</v>
      </c>
      <c r="J37" s="52">
        <v>0.6</v>
      </c>
      <c r="K37" s="52">
        <v>0.4</v>
      </c>
      <c r="L37" s="52">
        <v>0.4</v>
      </c>
      <c r="M37" s="52">
        <v>0.6</v>
      </c>
      <c r="N37" s="52">
        <v>0.5</v>
      </c>
      <c r="O37" s="52">
        <v>0.3</v>
      </c>
      <c r="P37" s="52">
        <v>0.3</v>
      </c>
      <c r="Q37" s="52">
        <v>0.5</v>
      </c>
      <c r="R37" s="52">
        <v>0.5</v>
      </c>
      <c r="S37" s="52">
        <v>0.4</v>
      </c>
      <c r="T37" s="52">
        <v>0.4</v>
      </c>
      <c r="U37" s="52">
        <v>0.4</v>
      </c>
      <c r="V37" s="52">
        <v>0.5</v>
      </c>
      <c r="W37" s="52">
        <v>0.3</v>
      </c>
      <c r="X37" s="52">
        <v>0.6</v>
      </c>
      <c r="Y37" s="52">
        <v>0.7</v>
      </c>
      <c r="Z37" s="52">
        <v>0.7</v>
      </c>
      <c r="AA37" s="52">
        <v>0.6</v>
      </c>
      <c r="AB37" s="52">
        <v>0.7</v>
      </c>
      <c r="AC37" s="52">
        <v>0.4</v>
      </c>
      <c r="AD37" s="52">
        <v>0.4</v>
      </c>
      <c r="AE37" s="52">
        <v>0.4</v>
      </c>
      <c r="AF37" s="52">
        <v>0.6</v>
      </c>
      <c r="AG37" s="178">
        <f>AVERAGE(B37:AF37)</f>
        <v>0.46774193548387089</v>
      </c>
    </row>
    <row r="38" spans="1:33" ht="20" customHeight="1" x14ac:dyDescent="0.5">
      <c r="A38" s="7" t="s">
        <v>14</v>
      </c>
      <c r="B38" s="57">
        <f t="shared" ref="B38:AF38" si="5">SUM(B37,B35,B28,B15,B8)</f>
        <v>53.793710000000004</v>
      </c>
      <c r="C38" s="57">
        <f t="shared" si="5"/>
        <v>53.729572750000003</v>
      </c>
      <c r="D38" s="57">
        <f t="shared" si="5"/>
        <v>52.935036499999995</v>
      </c>
      <c r="E38" s="57">
        <f t="shared" si="5"/>
        <v>55.00324049999999</v>
      </c>
      <c r="F38" s="57">
        <f t="shared" si="5"/>
        <v>53.955011249999998</v>
      </c>
      <c r="G38" s="57">
        <f t="shared" si="5"/>
        <v>54.347735749999998</v>
      </c>
      <c r="H38" s="57">
        <f t="shared" si="5"/>
        <v>55.221517500000004</v>
      </c>
      <c r="I38" s="57">
        <f t="shared" si="5"/>
        <v>54.652023749999998</v>
      </c>
      <c r="J38" s="57">
        <f t="shared" si="5"/>
        <v>55.377835750000003</v>
      </c>
      <c r="K38" s="57">
        <f t="shared" si="5"/>
        <v>54.385381500000001</v>
      </c>
      <c r="L38" s="57">
        <f t="shared" si="5"/>
        <v>53.619333249999997</v>
      </c>
      <c r="M38" s="57">
        <f t="shared" si="5"/>
        <v>51.945779250000008</v>
      </c>
      <c r="N38" s="57">
        <f t="shared" si="5"/>
        <v>51.294399750000004</v>
      </c>
      <c r="O38" s="57">
        <f t="shared" si="5"/>
        <v>47.885053749999997</v>
      </c>
      <c r="P38" s="57">
        <f t="shared" si="5"/>
        <v>50.284916249999995</v>
      </c>
      <c r="Q38" s="57">
        <f t="shared" si="5"/>
        <v>49.658354000000003</v>
      </c>
      <c r="R38" s="57">
        <f t="shared" si="5"/>
        <v>50.442857999999994</v>
      </c>
      <c r="S38" s="57">
        <f t="shared" si="5"/>
        <v>47.397036999999997</v>
      </c>
      <c r="T38" s="57">
        <f t="shared" si="5"/>
        <v>49.679580999999999</v>
      </c>
      <c r="U38" s="57">
        <f t="shared" si="5"/>
        <v>49.113137999999999</v>
      </c>
      <c r="V38" s="57">
        <f t="shared" si="5"/>
        <v>48.970949000000005</v>
      </c>
      <c r="W38" s="57">
        <f t="shared" si="5"/>
        <v>49.589815000000002</v>
      </c>
      <c r="X38" s="57">
        <f t="shared" si="5"/>
        <v>49.736611000000003</v>
      </c>
      <c r="Y38" s="57">
        <f t="shared" si="5"/>
        <v>50.618852000000004</v>
      </c>
      <c r="Z38" s="57">
        <f t="shared" si="5"/>
        <v>50.4985</v>
      </c>
      <c r="AA38" s="57">
        <f t="shared" si="5"/>
        <v>51.839998999999992</v>
      </c>
      <c r="AB38" s="57">
        <f t="shared" si="5"/>
        <v>51.540222749999998</v>
      </c>
      <c r="AC38" s="57">
        <f t="shared" si="5"/>
        <v>46.282399499999997</v>
      </c>
      <c r="AD38" s="57">
        <f t="shared" si="5"/>
        <v>50.085552</v>
      </c>
      <c r="AE38" s="57">
        <f t="shared" si="5"/>
        <v>49.059044249999999</v>
      </c>
      <c r="AF38" s="57">
        <f t="shared" si="5"/>
        <v>49.833768749999997</v>
      </c>
      <c r="AG38" s="178"/>
    </row>
    <row r="39" spans="1:33" ht="20" customHeight="1" x14ac:dyDescent="0.5">
      <c r="A39" s="7" t="s">
        <v>15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178"/>
    </row>
    <row r="40" spans="1:33" ht="20" customHeight="1" x14ac:dyDescent="0.5">
      <c r="A40" s="8" t="s">
        <v>19</v>
      </c>
      <c r="B40" s="52">
        <f t="shared" ref="B40:AF40" si="6">B38-B39</f>
        <v>53.793710000000004</v>
      </c>
      <c r="C40" s="52">
        <f t="shared" si="6"/>
        <v>53.729572750000003</v>
      </c>
      <c r="D40" s="52">
        <f t="shared" si="6"/>
        <v>52.935036499999995</v>
      </c>
      <c r="E40" s="52">
        <f t="shared" si="6"/>
        <v>55.00324049999999</v>
      </c>
      <c r="F40" s="52">
        <f t="shared" si="6"/>
        <v>53.955011249999998</v>
      </c>
      <c r="G40" s="52">
        <f t="shared" si="6"/>
        <v>54.347735749999998</v>
      </c>
      <c r="H40" s="52">
        <f t="shared" si="6"/>
        <v>55.221517500000004</v>
      </c>
      <c r="I40" s="52">
        <f t="shared" si="6"/>
        <v>54.652023749999998</v>
      </c>
      <c r="J40" s="52">
        <f t="shared" si="6"/>
        <v>55.377835750000003</v>
      </c>
      <c r="K40" s="52">
        <f t="shared" si="6"/>
        <v>54.385381500000001</v>
      </c>
      <c r="L40" s="52">
        <f t="shared" si="6"/>
        <v>53.619333249999997</v>
      </c>
      <c r="M40" s="52">
        <f t="shared" si="6"/>
        <v>51.945779250000008</v>
      </c>
      <c r="N40" s="52">
        <f t="shared" si="6"/>
        <v>51.294399750000004</v>
      </c>
      <c r="O40" s="52">
        <f t="shared" si="6"/>
        <v>47.885053749999997</v>
      </c>
      <c r="P40" s="52">
        <f t="shared" si="6"/>
        <v>50.284916249999995</v>
      </c>
      <c r="Q40" s="52">
        <f t="shared" si="6"/>
        <v>49.658354000000003</v>
      </c>
      <c r="R40" s="52">
        <f t="shared" si="6"/>
        <v>50.442857999999994</v>
      </c>
      <c r="S40" s="52">
        <f t="shared" si="6"/>
        <v>47.397036999999997</v>
      </c>
      <c r="T40" s="52">
        <f t="shared" si="6"/>
        <v>49.679580999999999</v>
      </c>
      <c r="U40" s="52">
        <f t="shared" si="6"/>
        <v>49.113137999999999</v>
      </c>
      <c r="V40" s="52">
        <f t="shared" si="6"/>
        <v>48.970949000000005</v>
      </c>
      <c r="W40" s="52">
        <f t="shared" si="6"/>
        <v>49.589815000000002</v>
      </c>
      <c r="X40" s="52">
        <f t="shared" si="6"/>
        <v>49.736611000000003</v>
      </c>
      <c r="Y40" s="52">
        <f t="shared" si="6"/>
        <v>50.618852000000004</v>
      </c>
      <c r="Z40" s="52">
        <f t="shared" si="6"/>
        <v>50.4985</v>
      </c>
      <c r="AA40" s="52">
        <f t="shared" si="6"/>
        <v>51.839998999999992</v>
      </c>
      <c r="AB40" s="52">
        <f t="shared" si="6"/>
        <v>51.540222749999998</v>
      </c>
      <c r="AC40" s="52">
        <f t="shared" si="6"/>
        <v>46.282399499999997</v>
      </c>
      <c r="AD40" s="52">
        <f t="shared" si="6"/>
        <v>50.085552</v>
      </c>
      <c r="AE40" s="52">
        <f t="shared" si="6"/>
        <v>49.059044249999999</v>
      </c>
      <c r="AF40" s="52">
        <f t="shared" si="6"/>
        <v>49.833768749999997</v>
      </c>
      <c r="AG40" s="178">
        <f>AVERAGE(B40:AF40)</f>
        <v>51.379910604838699</v>
      </c>
    </row>
    <row r="41" spans="1:33" ht="20.149999999999999" customHeight="1" x14ac:dyDescent="0.45">
      <c r="A41" s="8"/>
      <c r="B41" s="18"/>
      <c r="C41" s="19"/>
      <c r="D41" s="19"/>
      <c r="E41" s="19"/>
      <c r="F41" s="19"/>
      <c r="G41" s="19"/>
      <c r="H41" s="15"/>
      <c r="I41" s="9"/>
      <c r="J41" s="9"/>
      <c r="K41" s="9"/>
      <c r="L41" s="9"/>
      <c r="M41" s="9"/>
      <c r="N41" s="9"/>
      <c r="O41" s="9"/>
      <c r="P41" s="9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26"/>
    </row>
    <row r="42" spans="1:33" ht="20.149999999999999" customHeight="1" x14ac:dyDescent="0.45">
      <c r="A42" s="7"/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29"/>
    </row>
    <row r="43" spans="1:33" ht="20.149999999999999" customHeight="1" x14ac:dyDescent="0.4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26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abSelected="1" zoomScale="55" zoomScaleNormal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40" sqref="B40:AE40"/>
    </sheetView>
  </sheetViews>
  <sheetFormatPr defaultColWidth="11.53515625" defaultRowHeight="20.149999999999999" customHeight="1" x14ac:dyDescent="0.45"/>
  <cols>
    <col min="1" max="1" width="30.69140625" style="54" customWidth="1"/>
    <col min="2" max="31" width="8.23046875" style="54" customWidth="1"/>
    <col min="32" max="32" width="8.23046875" style="105" customWidth="1"/>
    <col min="33" max="16384" width="11.53515625" style="54"/>
  </cols>
  <sheetData>
    <row r="1" spans="1:32" ht="20.25" customHeight="1" x14ac:dyDescent="0.4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ht="20.25" customHeight="1" x14ac:dyDescent="0.4">
      <c r="A2" s="30">
        <v>43040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20.25" customHeight="1" x14ac:dyDescent="0.4">
      <c r="A3" s="32" t="s">
        <v>18</v>
      </c>
      <c r="Z3" s="55"/>
      <c r="AA3" s="98"/>
      <c r="AB3" s="55"/>
      <c r="AC3" s="55"/>
      <c r="AD3" s="55"/>
      <c r="AE3" s="55"/>
      <c r="AF3" s="183"/>
    </row>
    <row r="4" spans="1:32" ht="20.25" customHeight="1" x14ac:dyDescent="0.4">
      <c r="A4" s="35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7">
        <v>9</v>
      </c>
      <c r="K4" s="97">
        <v>10</v>
      </c>
      <c r="L4" s="97">
        <v>11</v>
      </c>
      <c r="M4" s="97">
        <v>12</v>
      </c>
      <c r="N4" s="97">
        <v>13</v>
      </c>
      <c r="O4" s="97">
        <v>14</v>
      </c>
      <c r="P4" s="97">
        <v>15</v>
      </c>
      <c r="Q4" s="72">
        <v>16</v>
      </c>
      <c r="R4" s="72">
        <v>17</v>
      </c>
      <c r="S4" s="45">
        <v>18</v>
      </c>
      <c r="T4" s="45">
        <v>19</v>
      </c>
      <c r="U4" s="45">
        <v>20</v>
      </c>
      <c r="V4" s="45">
        <v>21</v>
      </c>
      <c r="W4" s="45">
        <v>22</v>
      </c>
      <c r="X4" s="45">
        <v>23</v>
      </c>
      <c r="Y4" s="45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184" t="s">
        <v>28</v>
      </c>
    </row>
    <row r="5" spans="1:32" ht="20.25" customHeight="1" x14ac:dyDescent="0.4">
      <c r="A5" s="36" t="s">
        <v>0</v>
      </c>
      <c r="B5" s="39"/>
      <c r="C5" s="39"/>
      <c r="D5" s="39"/>
      <c r="E5" s="39"/>
      <c r="F5" s="39"/>
      <c r="G5" s="39"/>
      <c r="H5" s="39"/>
      <c r="I5" s="48"/>
      <c r="J5" s="48"/>
      <c r="K5" s="48"/>
      <c r="L5" s="48"/>
      <c r="M5" s="48"/>
      <c r="N5" s="48"/>
      <c r="O5" s="48"/>
      <c r="P5" s="48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20"/>
    </row>
    <row r="6" spans="1:32" ht="20.25" customHeight="1" x14ac:dyDescent="0.4">
      <c r="A6" s="35" t="s">
        <v>1</v>
      </c>
      <c r="B6" s="153">
        <v>4.0594169999999998</v>
      </c>
      <c r="C6" s="153">
        <v>3.7115939999999998</v>
      </c>
      <c r="D6" s="153">
        <v>2.8418079999999999</v>
      </c>
      <c r="E6" s="153">
        <v>2.7998910000000001</v>
      </c>
      <c r="F6" s="153">
        <v>2.7998059999999998</v>
      </c>
      <c r="G6" s="153">
        <v>2.8198500000000002</v>
      </c>
      <c r="H6" s="153">
        <v>2.7990719999999998</v>
      </c>
      <c r="I6" s="153">
        <v>2.7997529999999999</v>
      </c>
      <c r="J6" s="153">
        <v>2.8723260000000002</v>
      </c>
      <c r="K6" s="153">
        <v>2.7490380000000001</v>
      </c>
      <c r="L6" s="167">
        <v>2.8013590000000002</v>
      </c>
      <c r="M6" s="153">
        <v>2.7815729999999999</v>
      </c>
      <c r="N6" s="153">
        <v>2.8311259999999998</v>
      </c>
      <c r="O6" s="153">
        <v>2.8099159999999999</v>
      </c>
      <c r="P6" s="153">
        <v>2.8120829999999999</v>
      </c>
      <c r="Q6" s="167">
        <v>2.8044859999999998</v>
      </c>
      <c r="R6" s="167">
        <v>2.7759960000000001</v>
      </c>
      <c r="S6" s="167">
        <v>2.800163</v>
      </c>
      <c r="T6" s="167">
        <v>2.8138480000000001</v>
      </c>
      <c r="U6" s="167">
        <v>2.7998120000000002</v>
      </c>
      <c r="V6" s="167">
        <v>2.783989</v>
      </c>
      <c r="W6" s="167">
        <v>2.759941</v>
      </c>
      <c r="X6" s="167">
        <v>2.76233</v>
      </c>
      <c r="Y6" s="167">
        <v>2.7121379999999999</v>
      </c>
      <c r="Z6" s="153">
        <v>2.7511380000000001</v>
      </c>
      <c r="AA6" s="153">
        <v>2.750407</v>
      </c>
      <c r="AB6" s="153">
        <v>2.74865</v>
      </c>
      <c r="AC6" s="153">
        <v>2.8158159999999999</v>
      </c>
      <c r="AD6" s="167">
        <v>2.8085689999999999</v>
      </c>
      <c r="AE6" s="153">
        <v>4.0528719999999998</v>
      </c>
      <c r="AF6" s="52"/>
    </row>
    <row r="7" spans="1:32" ht="20.25" customHeight="1" x14ac:dyDescent="0.4">
      <c r="A7" s="35" t="s">
        <v>2</v>
      </c>
      <c r="B7" s="153">
        <v>9.4989687499999995</v>
      </c>
      <c r="C7" s="153">
        <v>11.193568500000001</v>
      </c>
      <c r="D7" s="153">
        <v>11.407239749999999</v>
      </c>
      <c r="E7" s="153">
        <v>12.13821875</v>
      </c>
      <c r="F7" s="153">
        <v>11.183751749999999</v>
      </c>
      <c r="G7" s="153">
        <v>12.058562</v>
      </c>
      <c r="H7" s="153">
        <v>11.367555250000001</v>
      </c>
      <c r="I7" s="153">
        <v>11.429305250000001</v>
      </c>
      <c r="J7" s="153">
        <v>12.633511499999999</v>
      </c>
      <c r="K7" s="153">
        <v>11.6574665</v>
      </c>
      <c r="L7" s="153">
        <v>13.958367250000002</v>
      </c>
      <c r="M7" s="153">
        <v>11.50495875</v>
      </c>
      <c r="N7" s="153">
        <v>11.572116499999996</v>
      </c>
      <c r="O7" s="153">
        <v>13.093497750000001</v>
      </c>
      <c r="P7" s="153">
        <v>11.1991935</v>
      </c>
      <c r="Q7" s="153">
        <v>12.111037249999999</v>
      </c>
      <c r="R7" s="153">
        <v>12.254894500000001</v>
      </c>
      <c r="S7" s="153">
        <v>12.094013499999999</v>
      </c>
      <c r="T7" s="153">
        <v>11.935710749999998</v>
      </c>
      <c r="U7" s="153">
        <v>12.077551000000001</v>
      </c>
      <c r="V7" s="153">
        <v>11.90942875</v>
      </c>
      <c r="W7" s="153">
        <v>12.3348035</v>
      </c>
      <c r="X7" s="153">
        <v>12.191408999999998</v>
      </c>
      <c r="Y7" s="153">
        <v>11.867589500000001</v>
      </c>
      <c r="Z7" s="153">
        <v>11.403127499999998</v>
      </c>
      <c r="AA7" s="153">
        <v>12.320778749999999</v>
      </c>
      <c r="AB7" s="153">
        <v>11.752651499999999</v>
      </c>
      <c r="AC7" s="153">
        <v>13.29490625</v>
      </c>
      <c r="AD7" s="153">
        <v>11.54525625</v>
      </c>
      <c r="AE7" s="153">
        <v>11.522794000000001</v>
      </c>
      <c r="AF7" s="52"/>
    </row>
    <row r="8" spans="1:32" ht="20.25" customHeight="1" x14ac:dyDescent="0.4">
      <c r="A8" s="35"/>
      <c r="B8" s="52">
        <f t="shared" ref="B8:AE8" si="0">SUM(B6:B7)</f>
        <v>13.558385749999999</v>
      </c>
      <c r="C8" s="52">
        <f t="shared" si="0"/>
        <v>14.905162500000001</v>
      </c>
      <c r="D8" s="52">
        <f t="shared" si="0"/>
        <v>14.249047749999999</v>
      </c>
      <c r="E8" s="52">
        <f t="shared" si="0"/>
        <v>14.938109750000001</v>
      </c>
      <c r="F8" s="52">
        <f t="shared" si="0"/>
        <v>13.983557749999999</v>
      </c>
      <c r="G8" s="52">
        <f t="shared" si="0"/>
        <v>14.878412000000001</v>
      </c>
      <c r="H8" s="52">
        <f t="shared" si="0"/>
        <v>14.166627250000001</v>
      </c>
      <c r="I8" s="52">
        <f t="shared" si="0"/>
        <v>14.229058250000001</v>
      </c>
      <c r="J8" s="52">
        <f t="shared" si="0"/>
        <v>15.505837499999998</v>
      </c>
      <c r="K8" s="52">
        <f t="shared" si="0"/>
        <v>14.4065045</v>
      </c>
      <c r="L8" s="52">
        <f t="shared" si="0"/>
        <v>16.759726250000003</v>
      </c>
      <c r="M8" s="52">
        <f t="shared" si="0"/>
        <v>14.28653175</v>
      </c>
      <c r="N8" s="52">
        <f t="shared" si="0"/>
        <v>14.403242499999996</v>
      </c>
      <c r="O8" s="52">
        <f t="shared" si="0"/>
        <v>15.90341375</v>
      </c>
      <c r="P8" s="52">
        <f t="shared" si="0"/>
        <v>14.011276499999999</v>
      </c>
      <c r="Q8" s="52">
        <f t="shared" si="0"/>
        <v>14.91552325</v>
      </c>
      <c r="R8" s="52">
        <f t="shared" si="0"/>
        <v>15.030890500000002</v>
      </c>
      <c r="S8" s="52">
        <f t="shared" si="0"/>
        <v>14.894176499999999</v>
      </c>
      <c r="T8" s="52">
        <f t="shared" si="0"/>
        <v>14.749558749999998</v>
      </c>
      <c r="U8" s="52">
        <f t="shared" si="0"/>
        <v>14.877363000000003</v>
      </c>
      <c r="V8" s="52">
        <f t="shared" si="0"/>
        <v>14.69341775</v>
      </c>
      <c r="W8" s="52">
        <f t="shared" si="0"/>
        <v>15.094744499999999</v>
      </c>
      <c r="X8" s="52">
        <f t="shared" si="0"/>
        <v>14.953738999999999</v>
      </c>
      <c r="Y8" s="52">
        <f t="shared" si="0"/>
        <v>14.579727500000001</v>
      </c>
      <c r="Z8" s="52">
        <f t="shared" si="0"/>
        <v>14.154265499999998</v>
      </c>
      <c r="AA8" s="52">
        <f t="shared" si="0"/>
        <v>15.071185749999998</v>
      </c>
      <c r="AB8" s="52">
        <f t="shared" si="0"/>
        <v>14.501301499999999</v>
      </c>
      <c r="AC8" s="52">
        <f t="shared" si="0"/>
        <v>16.110722250000002</v>
      </c>
      <c r="AD8" s="52">
        <f t="shared" si="0"/>
        <v>14.35382525</v>
      </c>
      <c r="AE8" s="52">
        <f t="shared" si="0"/>
        <v>15.575666000000002</v>
      </c>
      <c r="AF8" s="52">
        <f>AVERAGE(B8:AE8)</f>
        <v>14.791366691666665</v>
      </c>
    </row>
    <row r="9" spans="1:32" ht="20.25" customHeight="1" x14ac:dyDescent="0.4">
      <c r="A9" s="36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2"/>
    </row>
    <row r="10" spans="1:32" ht="20.25" customHeight="1" x14ac:dyDescent="0.4">
      <c r="A10" s="35" t="s">
        <v>17</v>
      </c>
      <c r="B10" s="165">
        <v>12.7</v>
      </c>
      <c r="C10" s="165">
        <v>13.7</v>
      </c>
      <c r="D10" s="165">
        <v>13.3</v>
      </c>
      <c r="E10" s="165">
        <v>12.6</v>
      </c>
      <c r="F10" s="165">
        <v>13.7</v>
      </c>
      <c r="G10" s="165">
        <v>13.8</v>
      </c>
      <c r="H10" s="164">
        <v>13.4</v>
      </c>
      <c r="I10" s="164">
        <v>13.2</v>
      </c>
      <c r="J10" s="164">
        <v>13</v>
      </c>
      <c r="K10" s="164">
        <v>12.7</v>
      </c>
      <c r="L10" s="164">
        <v>12.3</v>
      </c>
      <c r="M10" s="164">
        <v>13.5</v>
      </c>
      <c r="N10" s="164">
        <v>13.6</v>
      </c>
      <c r="O10" s="164">
        <v>13.8</v>
      </c>
      <c r="P10" s="164">
        <v>13.6</v>
      </c>
      <c r="Q10" s="164">
        <v>13.9</v>
      </c>
      <c r="R10" s="164">
        <v>13.2</v>
      </c>
      <c r="S10" s="164">
        <v>12.2</v>
      </c>
      <c r="T10" s="164">
        <v>13.6</v>
      </c>
      <c r="U10" s="170">
        <v>13.6</v>
      </c>
      <c r="V10" s="170">
        <v>13.6</v>
      </c>
      <c r="W10" s="170">
        <v>13.6</v>
      </c>
      <c r="X10" s="170">
        <v>13.6</v>
      </c>
      <c r="Y10" s="170">
        <v>13.6</v>
      </c>
      <c r="Z10" s="170">
        <v>13.6</v>
      </c>
      <c r="AA10" s="170">
        <v>13.6</v>
      </c>
      <c r="AB10" s="170">
        <v>13.6</v>
      </c>
      <c r="AC10" s="170">
        <v>13.6</v>
      </c>
      <c r="AD10" s="170">
        <v>13.6</v>
      </c>
      <c r="AE10" s="170">
        <v>13.6</v>
      </c>
      <c r="AF10" s="52"/>
    </row>
    <row r="11" spans="1:32" ht="20.25" customHeight="1" x14ac:dyDescent="0.4">
      <c r="A11" s="37" t="s">
        <v>25</v>
      </c>
      <c r="B11" s="166">
        <v>1.1000000000000001</v>
      </c>
      <c r="C11" s="166">
        <v>1.1000000000000001</v>
      </c>
      <c r="D11" s="166">
        <v>1.1000000000000001</v>
      </c>
      <c r="E11" s="166">
        <v>1.1000000000000001</v>
      </c>
      <c r="F11" s="166">
        <v>1.1000000000000001</v>
      </c>
      <c r="G11" s="166">
        <v>1.1000000000000001</v>
      </c>
      <c r="H11" s="166">
        <v>0.8</v>
      </c>
      <c r="I11" s="166">
        <v>1.1000000000000001</v>
      </c>
      <c r="J11" s="166">
        <v>1.1000000000000001</v>
      </c>
      <c r="K11" s="166">
        <v>1.1000000000000001</v>
      </c>
      <c r="L11" s="166">
        <v>0.8</v>
      </c>
      <c r="M11" s="166">
        <v>1</v>
      </c>
      <c r="N11" s="166">
        <v>1.1000000000000001</v>
      </c>
      <c r="O11" s="166">
        <v>1.1000000000000001</v>
      </c>
      <c r="P11" s="166">
        <v>1.1000000000000001</v>
      </c>
      <c r="Q11" s="166">
        <v>1.1000000000000001</v>
      </c>
      <c r="R11" s="166">
        <v>1.1000000000000001</v>
      </c>
      <c r="S11" s="166">
        <v>1.1000000000000001</v>
      </c>
      <c r="T11" s="166">
        <v>1.1000000000000001</v>
      </c>
      <c r="U11" s="166">
        <v>1.1000000000000001</v>
      </c>
      <c r="V11" s="166">
        <v>1.1000000000000001</v>
      </c>
      <c r="W11" s="166">
        <v>1.1000000000000001</v>
      </c>
      <c r="X11" s="166">
        <v>1.1000000000000001</v>
      </c>
      <c r="Y11" s="166">
        <v>1.1000000000000001</v>
      </c>
      <c r="Z11" s="166">
        <v>1.1000000000000001</v>
      </c>
      <c r="AA11" s="166">
        <v>1.1000000000000001</v>
      </c>
      <c r="AB11" s="166">
        <v>1.1000000000000001</v>
      </c>
      <c r="AC11" s="166">
        <v>1.1000000000000001</v>
      </c>
      <c r="AD11" s="166">
        <v>1.1000000000000001</v>
      </c>
      <c r="AE11" s="166">
        <v>1.1000000000000001</v>
      </c>
      <c r="AF11" s="52"/>
    </row>
    <row r="12" spans="1:32" ht="20.25" customHeight="1" x14ac:dyDescent="0.4">
      <c r="A12" s="35" t="s">
        <v>5</v>
      </c>
      <c r="B12" s="166">
        <v>2.9</v>
      </c>
      <c r="C12" s="166">
        <v>3</v>
      </c>
      <c r="D12" s="166">
        <v>3</v>
      </c>
      <c r="E12" s="166">
        <v>2.9</v>
      </c>
      <c r="F12" s="166">
        <v>3.1</v>
      </c>
      <c r="G12" s="166">
        <v>2.9</v>
      </c>
      <c r="H12" s="166">
        <v>2.9</v>
      </c>
      <c r="I12" s="166">
        <v>3</v>
      </c>
      <c r="J12" s="166">
        <v>3</v>
      </c>
      <c r="K12" s="164">
        <v>3.1</v>
      </c>
      <c r="L12" s="166">
        <v>2.9</v>
      </c>
      <c r="M12" s="166">
        <v>2.9</v>
      </c>
      <c r="N12" s="166">
        <v>2.9</v>
      </c>
      <c r="O12" s="166">
        <v>2.9</v>
      </c>
      <c r="P12" s="166">
        <v>2.9</v>
      </c>
      <c r="Q12" s="166">
        <v>2.9</v>
      </c>
      <c r="R12" s="166">
        <v>2.9</v>
      </c>
      <c r="S12" s="164">
        <v>2.9</v>
      </c>
      <c r="T12" s="166">
        <v>2.9</v>
      </c>
      <c r="U12" s="166">
        <v>2.9</v>
      </c>
      <c r="V12" s="166">
        <v>2.9</v>
      </c>
      <c r="W12" s="166">
        <v>2.9</v>
      </c>
      <c r="X12" s="166">
        <v>2.9</v>
      </c>
      <c r="Y12" s="166">
        <v>2.9</v>
      </c>
      <c r="Z12" s="166">
        <v>2.9</v>
      </c>
      <c r="AA12" s="166">
        <v>2.9</v>
      </c>
      <c r="AB12" s="166">
        <v>2.9</v>
      </c>
      <c r="AC12" s="166">
        <v>2.9</v>
      </c>
      <c r="AD12" s="166">
        <v>2.9</v>
      </c>
      <c r="AE12" s="166">
        <v>2.9</v>
      </c>
      <c r="AF12" s="52"/>
    </row>
    <row r="13" spans="1:32" ht="20.25" customHeight="1" x14ac:dyDescent="0.4">
      <c r="A13" s="35" t="s">
        <v>6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  <c r="N13" s="166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166">
        <v>0</v>
      </c>
      <c r="U13" s="166">
        <v>0</v>
      </c>
      <c r="V13" s="166">
        <v>0</v>
      </c>
      <c r="W13" s="166">
        <v>0</v>
      </c>
      <c r="X13" s="166">
        <v>0</v>
      </c>
      <c r="Y13" s="166">
        <v>0</v>
      </c>
      <c r="Z13" s="166">
        <v>0</v>
      </c>
      <c r="AA13" s="166">
        <v>0</v>
      </c>
      <c r="AB13" s="166">
        <v>0</v>
      </c>
      <c r="AC13" s="166">
        <v>0</v>
      </c>
      <c r="AD13" s="166">
        <v>0</v>
      </c>
      <c r="AE13" s="166">
        <v>0</v>
      </c>
      <c r="AF13" s="52"/>
    </row>
    <row r="14" spans="1:32" ht="20.25" customHeight="1" x14ac:dyDescent="0.4">
      <c r="A14" s="35" t="s">
        <v>7</v>
      </c>
      <c r="B14" s="166">
        <v>0</v>
      </c>
      <c r="C14" s="166">
        <v>0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  <c r="P14" s="166">
        <v>0.1</v>
      </c>
      <c r="Q14" s="166">
        <v>0</v>
      </c>
      <c r="R14" s="166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  <c r="X14" s="166">
        <v>0</v>
      </c>
      <c r="Y14" s="166">
        <v>0</v>
      </c>
      <c r="Z14" s="166">
        <v>0</v>
      </c>
      <c r="AA14" s="166">
        <v>0</v>
      </c>
      <c r="AB14" s="166">
        <v>0</v>
      </c>
      <c r="AC14" s="166">
        <v>0</v>
      </c>
      <c r="AD14" s="166">
        <v>0</v>
      </c>
      <c r="AE14" s="166">
        <v>0</v>
      </c>
      <c r="AF14" s="52"/>
    </row>
    <row r="15" spans="1:32" ht="20.25" customHeight="1" x14ac:dyDescent="0.4">
      <c r="A15" s="35"/>
      <c r="B15" s="52">
        <f t="shared" ref="B15:AE15" si="1">SUM(B10:B14)</f>
        <v>16.7</v>
      </c>
      <c r="C15" s="52">
        <f t="shared" si="1"/>
        <v>17.799999999999997</v>
      </c>
      <c r="D15" s="52">
        <f t="shared" si="1"/>
        <v>17.399999999999999</v>
      </c>
      <c r="E15" s="52">
        <f t="shared" si="1"/>
        <v>16.599999999999998</v>
      </c>
      <c r="F15" s="52">
        <f t="shared" si="1"/>
        <v>17.899999999999999</v>
      </c>
      <c r="G15" s="52">
        <f t="shared" si="1"/>
        <v>17.8</v>
      </c>
      <c r="H15" s="52">
        <f t="shared" si="1"/>
        <v>17.100000000000001</v>
      </c>
      <c r="I15" s="52">
        <f t="shared" si="1"/>
        <v>17.299999999999997</v>
      </c>
      <c r="J15" s="52">
        <f t="shared" si="1"/>
        <v>17.100000000000001</v>
      </c>
      <c r="K15" s="52">
        <f t="shared" si="1"/>
        <v>16.899999999999999</v>
      </c>
      <c r="L15" s="52">
        <f t="shared" si="1"/>
        <v>16</v>
      </c>
      <c r="M15" s="52">
        <f t="shared" si="1"/>
        <v>17.399999999999999</v>
      </c>
      <c r="N15" s="52">
        <f t="shared" si="1"/>
        <v>17.599999999999998</v>
      </c>
      <c r="O15" s="52">
        <f t="shared" si="1"/>
        <v>17.8</v>
      </c>
      <c r="P15" s="52">
        <f t="shared" si="1"/>
        <v>17.7</v>
      </c>
      <c r="Q15" s="52">
        <f t="shared" si="1"/>
        <v>17.899999999999999</v>
      </c>
      <c r="R15" s="52">
        <f t="shared" si="1"/>
        <v>17.2</v>
      </c>
      <c r="S15" s="52">
        <f t="shared" si="1"/>
        <v>16.2</v>
      </c>
      <c r="T15" s="52">
        <f t="shared" si="1"/>
        <v>17.599999999999998</v>
      </c>
      <c r="U15" s="52">
        <f t="shared" ref="U15" si="2">SUM(U10:U14)</f>
        <v>17.599999999999998</v>
      </c>
      <c r="V15" s="52">
        <f t="shared" si="1"/>
        <v>17.599999999999998</v>
      </c>
      <c r="W15" s="52">
        <f t="shared" si="1"/>
        <v>17.599999999999998</v>
      </c>
      <c r="X15" s="52">
        <f t="shared" si="1"/>
        <v>17.599999999999998</v>
      </c>
      <c r="Y15" s="52">
        <f t="shared" si="1"/>
        <v>17.599999999999998</v>
      </c>
      <c r="Z15" s="52">
        <f t="shared" si="1"/>
        <v>17.599999999999998</v>
      </c>
      <c r="AA15" s="52">
        <f t="shared" si="1"/>
        <v>17.599999999999998</v>
      </c>
      <c r="AB15" s="52">
        <f t="shared" si="1"/>
        <v>17.599999999999998</v>
      </c>
      <c r="AC15" s="52">
        <f t="shared" si="1"/>
        <v>17.599999999999998</v>
      </c>
      <c r="AD15" s="52">
        <f t="shared" si="1"/>
        <v>17.599999999999998</v>
      </c>
      <c r="AE15" s="52">
        <f t="shared" si="1"/>
        <v>17.599999999999998</v>
      </c>
      <c r="AF15" s="52">
        <f>AVERAGE(B15:AE15)</f>
        <v>17.386666666666674</v>
      </c>
    </row>
    <row r="16" spans="1:32" ht="20.25" customHeight="1" x14ac:dyDescent="0.4">
      <c r="A16" s="38" t="s">
        <v>29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2"/>
    </row>
    <row r="17" spans="1:32" ht="20.25" customHeight="1" x14ac:dyDescent="0.4">
      <c r="A17" s="39" t="s">
        <v>8</v>
      </c>
      <c r="B17" s="155">
        <v>14.67</v>
      </c>
      <c r="C17" s="155">
        <v>13.29</v>
      </c>
      <c r="D17" s="155">
        <v>14.4</v>
      </c>
      <c r="E17" s="155">
        <v>13.74</v>
      </c>
      <c r="F17" s="155">
        <v>13.39</v>
      </c>
      <c r="G17" s="155">
        <v>13.36</v>
      </c>
      <c r="H17" s="156">
        <v>12.82</v>
      </c>
      <c r="I17" s="156">
        <v>13.69</v>
      </c>
      <c r="J17" s="156">
        <v>14.19</v>
      </c>
      <c r="K17" s="156">
        <v>13.11</v>
      </c>
      <c r="L17" s="156">
        <v>13.86</v>
      </c>
      <c r="M17" s="156">
        <v>13.69</v>
      </c>
      <c r="N17" s="156">
        <v>14.35</v>
      </c>
      <c r="O17" s="156">
        <v>13.44</v>
      </c>
      <c r="P17" s="156">
        <v>14.21</v>
      </c>
      <c r="Q17" s="156">
        <v>14.1</v>
      </c>
      <c r="R17" s="156">
        <v>13.41</v>
      </c>
      <c r="S17" s="156">
        <v>14.04</v>
      </c>
      <c r="T17" s="164">
        <v>13.51</v>
      </c>
      <c r="U17" s="164">
        <v>13.74</v>
      </c>
      <c r="V17" s="164">
        <v>12.93</v>
      </c>
      <c r="W17" s="164">
        <v>13.32</v>
      </c>
      <c r="X17" s="164">
        <v>14.31</v>
      </c>
      <c r="Y17" s="164">
        <v>13.98</v>
      </c>
      <c r="Z17" s="164">
        <v>12.74</v>
      </c>
      <c r="AA17" s="164">
        <v>13.93</v>
      </c>
      <c r="AB17" s="164">
        <v>12.99</v>
      </c>
      <c r="AC17" s="164">
        <v>12.6</v>
      </c>
      <c r="AD17" s="164">
        <v>13.77</v>
      </c>
      <c r="AE17" s="164">
        <v>14</v>
      </c>
      <c r="AF17" s="52"/>
    </row>
    <row r="18" spans="1:32" ht="20.25" customHeight="1" x14ac:dyDescent="0.4">
      <c r="A18" s="45" t="s">
        <v>25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52"/>
    </row>
    <row r="19" spans="1:32" ht="20.25" customHeight="1" x14ac:dyDescent="0.4">
      <c r="A19" s="39" t="s">
        <v>9</v>
      </c>
      <c r="B19" s="157"/>
      <c r="C19" s="157"/>
      <c r="D19" s="157"/>
      <c r="E19" s="157"/>
      <c r="F19" s="157"/>
      <c r="G19" s="157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52"/>
    </row>
    <row r="20" spans="1:32" ht="20.25" customHeight="1" x14ac:dyDescent="0.4">
      <c r="A20" s="39" t="s">
        <v>22</v>
      </c>
      <c r="B20" s="158">
        <v>55</v>
      </c>
      <c r="C20" s="158">
        <v>58</v>
      </c>
      <c r="D20" s="158">
        <v>67</v>
      </c>
      <c r="E20" s="158">
        <v>65</v>
      </c>
      <c r="F20" s="158">
        <v>63</v>
      </c>
      <c r="G20" s="158">
        <v>55</v>
      </c>
      <c r="H20" s="159">
        <v>70</v>
      </c>
      <c r="I20" s="159">
        <v>52</v>
      </c>
      <c r="J20" s="159">
        <v>65</v>
      </c>
      <c r="K20" s="159">
        <v>58</v>
      </c>
      <c r="L20" s="159">
        <v>70</v>
      </c>
      <c r="M20" s="159">
        <v>55</v>
      </c>
      <c r="N20" s="159">
        <v>66</v>
      </c>
      <c r="O20" s="159">
        <v>59</v>
      </c>
      <c r="P20" s="159">
        <v>60</v>
      </c>
      <c r="Q20" s="159">
        <v>65</v>
      </c>
      <c r="R20" s="159">
        <v>67</v>
      </c>
      <c r="S20" s="159">
        <v>70</v>
      </c>
      <c r="T20" s="159">
        <v>67</v>
      </c>
      <c r="U20" s="159">
        <v>58</v>
      </c>
      <c r="V20" s="159">
        <v>70</v>
      </c>
      <c r="W20" s="159">
        <v>71</v>
      </c>
      <c r="X20" s="159">
        <v>68</v>
      </c>
      <c r="Y20" s="159">
        <v>69</v>
      </c>
      <c r="Z20" s="159">
        <v>86</v>
      </c>
      <c r="AA20" s="159">
        <v>79</v>
      </c>
      <c r="AB20" s="159">
        <v>93</v>
      </c>
      <c r="AC20" s="159">
        <v>75</v>
      </c>
      <c r="AD20" s="159">
        <v>60</v>
      </c>
      <c r="AE20" s="159">
        <v>75</v>
      </c>
      <c r="AF20" s="52"/>
    </row>
    <row r="21" spans="1:32" ht="20.25" customHeight="1" x14ac:dyDescent="0.4">
      <c r="A21" s="39" t="s">
        <v>21</v>
      </c>
      <c r="B21" s="72"/>
      <c r="C21" s="72"/>
      <c r="D21" s="72"/>
      <c r="E21" s="72"/>
      <c r="F21" s="72"/>
      <c r="G21" s="72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52"/>
    </row>
    <row r="22" spans="1:32" ht="20.25" customHeight="1" x14ac:dyDescent="0.4">
      <c r="A22" s="39" t="s">
        <v>23</v>
      </c>
      <c r="B22" s="97"/>
      <c r="C22" s="97"/>
      <c r="D22" s="97"/>
      <c r="E22" s="97"/>
      <c r="F22" s="97"/>
      <c r="G22" s="97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52"/>
    </row>
    <row r="23" spans="1:32" ht="20.25" customHeight="1" x14ac:dyDescent="0.4">
      <c r="A23" s="39" t="s">
        <v>24</v>
      </c>
      <c r="B23" s="97"/>
      <c r="C23" s="97"/>
      <c r="D23" s="97"/>
      <c r="E23" s="97"/>
      <c r="F23" s="97"/>
      <c r="G23" s="97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52"/>
    </row>
    <row r="24" spans="1:32" ht="20.25" customHeight="1" x14ac:dyDescent="0.4">
      <c r="A24" s="39" t="s">
        <v>16</v>
      </c>
      <c r="B24" s="97"/>
      <c r="C24" s="97"/>
      <c r="D24" s="97"/>
      <c r="E24" s="97"/>
      <c r="F24" s="97"/>
      <c r="G24" s="9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164"/>
      <c r="U24" s="164"/>
      <c r="V24" s="164"/>
      <c r="W24" s="164"/>
      <c r="X24" s="164"/>
      <c r="Y24" s="164"/>
      <c r="Z24" s="164"/>
      <c r="AA24" s="164"/>
      <c r="AB24" s="164"/>
      <c r="AC24" s="159"/>
      <c r="AD24" s="159"/>
      <c r="AE24" s="159"/>
      <c r="AF24" s="52"/>
    </row>
    <row r="25" spans="1:32" ht="20.25" customHeight="1" x14ac:dyDescent="0.4">
      <c r="A25" s="39" t="s">
        <v>5</v>
      </c>
      <c r="B25" s="160">
        <v>2.33</v>
      </c>
      <c r="C25" s="160">
        <v>2.33</v>
      </c>
      <c r="D25" s="160">
        <v>2.33</v>
      </c>
      <c r="E25" s="160">
        <v>2.33</v>
      </c>
      <c r="F25" s="160">
        <v>1.91</v>
      </c>
      <c r="G25" s="160">
        <v>1.91</v>
      </c>
      <c r="H25" s="160">
        <v>1.91</v>
      </c>
      <c r="I25" s="160">
        <v>1.91</v>
      </c>
      <c r="J25" s="160">
        <v>1.91</v>
      </c>
      <c r="K25" s="160">
        <v>1.91</v>
      </c>
      <c r="L25" s="160">
        <v>1.91</v>
      </c>
      <c r="M25" s="160">
        <v>2.2200000000000002</v>
      </c>
      <c r="N25" s="160">
        <v>2.2200000000000002</v>
      </c>
      <c r="O25" s="160">
        <v>2.2200000000000002</v>
      </c>
      <c r="P25" s="160">
        <v>2.2200000000000002</v>
      </c>
      <c r="Q25" s="160">
        <v>2.2200000000000002</v>
      </c>
      <c r="R25" s="160">
        <v>2.2200000000000002</v>
      </c>
      <c r="S25" s="160">
        <v>2.2200000000000002</v>
      </c>
      <c r="T25" s="164">
        <v>2</v>
      </c>
      <c r="U25" s="164">
        <v>2</v>
      </c>
      <c r="V25" s="164">
        <v>2</v>
      </c>
      <c r="W25" s="164">
        <v>2</v>
      </c>
      <c r="X25" s="164">
        <v>2</v>
      </c>
      <c r="Y25" s="164">
        <v>2</v>
      </c>
      <c r="Z25" s="164">
        <v>2</v>
      </c>
      <c r="AA25" s="164">
        <v>2.2999999999999998</v>
      </c>
      <c r="AB25" s="164">
        <v>2.2999999999999998</v>
      </c>
      <c r="AC25" s="164">
        <v>2.2999999999999998</v>
      </c>
      <c r="AD25" s="164">
        <v>2.2999999999999998</v>
      </c>
      <c r="AE25" s="164">
        <v>2.2999999999999998</v>
      </c>
      <c r="AF25" s="52"/>
    </row>
    <row r="26" spans="1:32" ht="20.25" customHeight="1" x14ac:dyDescent="0.4">
      <c r="A26" s="39" t="s">
        <v>10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2"/>
    </row>
    <row r="27" spans="1:32" ht="20.25" customHeight="1" x14ac:dyDescent="0.4">
      <c r="A27" s="39" t="s">
        <v>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2"/>
    </row>
    <row r="28" spans="1:32" ht="20.25" customHeight="1" x14ac:dyDescent="0.4">
      <c r="A28" s="35"/>
      <c r="B28" s="52">
        <f t="shared" ref="B28:AE28" si="3">SUM(B17+B18+B19+B24+B25+B26+B27)</f>
        <v>17</v>
      </c>
      <c r="C28" s="52">
        <f t="shared" si="3"/>
        <v>15.62</v>
      </c>
      <c r="D28" s="52">
        <f t="shared" si="3"/>
        <v>16.73</v>
      </c>
      <c r="E28" s="52">
        <f t="shared" si="3"/>
        <v>16.07</v>
      </c>
      <c r="F28" s="52">
        <f t="shared" si="3"/>
        <v>15.3</v>
      </c>
      <c r="G28" s="52">
        <f t="shared" si="3"/>
        <v>15.27</v>
      </c>
      <c r="H28" s="52">
        <f t="shared" si="3"/>
        <v>14.73</v>
      </c>
      <c r="I28" s="52">
        <f t="shared" si="3"/>
        <v>15.6</v>
      </c>
      <c r="J28" s="52">
        <f t="shared" si="3"/>
        <v>16.099999999999998</v>
      </c>
      <c r="K28" s="52">
        <f t="shared" si="3"/>
        <v>15.02</v>
      </c>
      <c r="L28" s="52">
        <f t="shared" si="3"/>
        <v>15.77</v>
      </c>
      <c r="M28" s="52">
        <f t="shared" si="3"/>
        <v>15.91</v>
      </c>
      <c r="N28" s="52">
        <f t="shared" si="3"/>
        <v>16.57</v>
      </c>
      <c r="O28" s="52">
        <f t="shared" si="3"/>
        <v>15.66</v>
      </c>
      <c r="P28" s="52">
        <f t="shared" si="3"/>
        <v>16.43</v>
      </c>
      <c r="Q28" s="52">
        <f t="shared" si="3"/>
        <v>16.32</v>
      </c>
      <c r="R28" s="52">
        <f t="shared" si="3"/>
        <v>15.63</v>
      </c>
      <c r="S28" s="52">
        <f t="shared" si="3"/>
        <v>16.259999999999998</v>
      </c>
      <c r="T28" s="52">
        <f t="shared" si="3"/>
        <v>15.51</v>
      </c>
      <c r="U28" s="52">
        <f t="shared" si="3"/>
        <v>15.74</v>
      </c>
      <c r="V28" s="52">
        <f t="shared" si="3"/>
        <v>14.93</v>
      </c>
      <c r="W28" s="52">
        <f t="shared" si="3"/>
        <v>15.32</v>
      </c>
      <c r="X28" s="52">
        <f t="shared" si="3"/>
        <v>16.310000000000002</v>
      </c>
      <c r="Y28" s="52">
        <f t="shared" si="3"/>
        <v>15.98</v>
      </c>
      <c r="Z28" s="52">
        <f t="shared" si="3"/>
        <v>14.74</v>
      </c>
      <c r="AA28" s="52">
        <f t="shared" si="3"/>
        <v>16.23</v>
      </c>
      <c r="AB28" s="52">
        <f t="shared" si="3"/>
        <v>15.29</v>
      </c>
      <c r="AC28" s="52">
        <f t="shared" si="3"/>
        <v>14.899999999999999</v>
      </c>
      <c r="AD28" s="52">
        <f t="shared" si="3"/>
        <v>16.07</v>
      </c>
      <c r="AE28" s="52">
        <f t="shared" si="3"/>
        <v>16.3</v>
      </c>
      <c r="AF28" s="52">
        <f>AVERAGE(B28:AE28)</f>
        <v>15.777000000000003</v>
      </c>
    </row>
    <row r="29" spans="1:32" ht="20.25" customHeight="1" x14ac:dyDescent="0.4">
      <c r="A29" s="36" t="s">
        <v>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2"/>
    </row>
    <row r="30" spans="1:32" ht="20.25" customHeight="1" x14ac:dyDescent="0.4">
      <c r="A30" s="35" t="s">
        <v>12</v>
      </c>
      <c r="B30" s="57">
        <v>2.0127519999999999</v>
      </c>
      <c r="C30" s="57">
        <v>1.9756</v>
      </c>
      <c r="D30" s="57">
        <v>2.2941440000000002</v>
      </c>
      <c r="E30" s="57">
        <v>2.1655039999999999</v>
      </c>
      <c r="F30" s="57">
        <v>1.329672</v>
      </c>
      <c r="G30" s="57">
        <v>2.5146799999999998</v>
      </c>
      <c r="H30" s="57">
        <v>1.4617599999999999</v>
      </c>
      <c r="I30" s="57">
        <v>1.9468799999999999</v>
      </c>
      <c r="J30" s="57">
        <v>1.8342400000000001</v>
      </c>
      <c r="K30" s="57">
        <v>1.914112</v>
      </c>
      <c r="L30" s="57">
        <v>1.5232000000000001</v>
      </c>
      <c r="M30" s="57">
        <v>2.1098180000000002</v>
      </c>
      <c r="N30" s="57">
        <v>1.61063</v>
      </c>
      <c r="O30" s="57">
        <v>1.82003</v>
      </c>
      <c r="P30" s="57">
        <v>2.0655299999999999</v>
      </c>
      <c r="Q30" s="57">
        <v>1.9039999999999999</v>
      </c>
      <c r="R30" s="57">
        <v>1.4767440000000001</v>
      </c>
      <c r="S30" s="57">
        <v>2.215036</v>
      </c>
      <c r="T30" s="57">
        <v>1.1367700000000001</v>
      </c>
      <c r="U30" s="57">
        <v>1.4658580000000001</v>
      </c>
      <c r="V30" s="57">
        <v>0.79808000000000001</v>
      </c>
      <c r="W30" s="57">
        <v>1.647616</v>
      </c>
      <c r="X30" s="57">
        <v>0.96549600000000002</v>
      </c>
      <c r="Y30" s="57">
        <v>0.95821000000000001</v>
      </c>
      <c r="Z30" s="57">
        <v>1.1395900000000001</v>
      </c>
      <c r="AA30" s="57">
        <v>1.120512</v>
      </c>
      <c r="AB30" s="57">
        <v>1.244928</v>
      </c>
      <c r="AC30" s="57">
        <v>1.7407600000000001</v>
      </c>
      <c r="AD30" s="57">
        <v>1.880744</v>
      </c>
      <c r="AE30" s="57">
        <v>1.823488</v>
      </c>
      <c r="AF30" s="52"/>
    </row>
    <row r="31" spans="1:32" ht="20.25" customHeight="1" x14ac:dyDescent="0.4">
      <c r="A31" s="35" t="s">
        <v>27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2"/>
    </row>
    <row r="32" spans="1:32" ht="20.25" customHeight="1" x14ac:dyDescent="0.4">
      <c r="A32" s="35" t="s">
        <v>4</v>
      </c>
      <c r="B32" s="57">
        <v>1.1496299999999999</v>
      </c>
      <c r="C32" s="57">
        <v>1.434391</v>
      </c>
      <c r="D32" s="57">
        <v>1.264999</v>
      </c>
      <c r="E32" s="57">
        <v>1.3126100000000001</v>
      </c>
      <c r="F32" s="57">
        <v>1.3892500000000001</v>
      </c>
      <c r="G32" s="57">
        <v>1.6610400000000001</v>
      </c>
      <c r="H32" s="57">
        <v>1.3890880000000001</v>
      </c>
      <c r="I32" s="57">
        <v>1.299112</v>
      </c>
      <c r="J32" s="57">
        <v>1.19651</v>
      </c>
      <c r="K32" s="57">
        <v>1.3876299999999999</v>
      </c>
      <c r="L32" s="57">
        <v>1.54498</v>
      </c>
      <c r="M32" s="57">
        <v>1.1778599999999999</v>
      </c>
      <c r="N32" s="57">
        <v>1.3672</v>
      </c>
      <c r="O32" s="57">
        <v>1.3132250000000001</v>
      </c>
      <c r="P32" s="57">
        <v>1.5901449999999999</v>
      </c>
      <c r="Q32" s="57">
        <v>1.33727</v>
      </c>
      <c r="R32" s="57">
        <v>1.1891579999999999</v>
      </c>
      <c r="S32" s="57">
        <v>1.2417020000000001</v>
      </c>
      <c r="T32" s="57">
        <v>1.4567570000000001</v>
      </c>
      <c r="U32" s="57">
        <v>1.276073</v>
      </c>
      <c r="V32" s="57">
        <v>1.467638</v>
      </c>
      <c r="W32" s="57">
        <v>1.4466019999999999</v>
      </c>
      <c r="X32" s="57">
        <v>1.436194</v>
      </c>
      <c r="Y32" s="57">
        <v>1.2989759999999999</v>
      </c>
      <c r="Z32" s="57">
        <v>1.1685840000000001</v>
      </c>
      <c r="AA32" s="57">
        <v>1.5022359999999999</v>
      </c>
      <c r="AB32" s="57">
        <v>1.251293</v>
      </c>
      <c r="AC32" s="57">
        <v>1.319097</v>
      </c>
      <c r="AD32" s="57">
        <v>1.3142959999999999</v>
      </c>
      <c r="AE32" s="57">
        <v>1.5055160000000001</v>
      </c>
      <c r="AF32" s="52"/>
    </row>
    <row r="33" spans="1:32" ht="20.25" customHeight="1" x14ac:dyDescent="0.4">
      <c r="A33" s="35" t="s">
        <v>13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2"/>
    </row>
    <row r="34" spans="1:32" ht="20.25" customHeight="1" x14ac:dyDescent="0.4">
      <c r="A34" s="35" t="s">
        <v>10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2"/>
    </row>
    <row r="35" spans="1:32" ht="20.25" customHeight="1" x14ac:dyDescent="0.4">
      <c r="A35" s="36"/>
      <c r="B35" s="52">
        <v>0</v>
      </c>
      <c r="C35" s="52">
        <f t="shared" ref="C35:AE35" si="4">SUM(C30:C34)</f>
        <v>3.4099909999999998</v>
      </c>
      <c r="D35" s="52">
        <f t="shared" si="4"/>
        <v>3.5591430000000002</v>
      </c>
      <c r="E35" s="52">
        <f t="shared" si="4"/>
        <v>3.4781139999999997</v>
      </c>
      <c r="F35" s="52">
        <f t="shared" si="4"/>
        <v>2.7189220000000001</v>
      </c>
      <c r="G35" s="52">
        <f t="shared" si="4"/>
        <v>4.1757200000000001</v>
      </c>
      <c r="H35" s="52">
        <f t="shared" si="4"/>
        <v>2.850848</v>
      </c>
      <c r="I35" s="52">
        <f t="shared" si="4"/>
        <v>3.2459920000000002</v>
      </c>
      <c r="J35" s="52">
        <f t="shared" si="4"/>
        <v>3.0307500000000003</v>
      </c>
      <c r="K35" s="52">
        <f t="shared" si="4"/>
        <v>3.301742</v>
      </c>
      <c r="L35" s="52">
        <f t="shared" si="4"/>
        <v>3.0681799999999999</v>
      </c>
      <c r="M35" s="52">
        <f t="shared" si="4"/>
        <v>3.2876780000000001</v>
      </c>
      <c r="N35" s="52">
        <f t="shared" si="4"/>
        <v>2.97783</v>
      </c>
      <c r="O35" s="52">
        <f t="shared" si="4"/>
        <v>3.1332550000000001</v>
      </c>
      <c r="P35" s="52">
        <f t="shared" si="4"/>
        <v>3.6556749999999996</v>
      </c>
      <c r="Q35" s="52">
        <f t="shared" si="4"/>
        <v>3.2412700000000001</v>
      </c>
      <c r="R35" s="52">
        <f t="shared" si="4"/>
        <v>2.665902</v>
      </c>
      <c r="S35" s="52">
        <f t="shared" si="4"/>
        <v>3.4567380000000001</v>
      </c>
      <c r="T35" s="52">
        <f t="shared" si="4"/>
        <v>2.5935269999999999</v>
      </c>
      <c r="U35" s="52">
        <f t="shared" si="4"/>
        <v>2.7419310000000001</v>
      </c>
      <c r="V35" s="52">
        <f t="shared" si="4"/>
        <v>2.2657180000000001</v>
      </c>
      <c r="W35" s="52">
        <f t="shared" si="4"/>
        <v>3.0942179999999997</v>
      </c>
      <c r="X35" s="52">
        <f t="shared" si="4"/>
        <v>2.4016899999999999</v>
      </c>
      <c r="Y35" s="52">
        <f t="shared" si="4"/>
        <v>2.2571859999999999</v>
      </c>
      <c r="Z35" s="52">
        <f t="shared" si="4"/>
        <v>2.3081740000000002</v>
      </c>
      <c r="AA35" s="52">
        <f t="shared" si="4"/>
        <v>2.6227479999999996</v>
      </c>
      <c r="AB35" s="52">
        <f t="shared" si="4"/>
        <v>2.4962210000000002</v>
      </c>
      <c r="AC35" s="52">
        <f t="shared" si="4"/>
        <v>3.059857</v>
      </c>
      <c r="AD35" s="52">
        <f t="shared" si="4"/>
        <v>3.1950399999999997</v>
      </c>
      <c r="AE35" s="52">
        <f t="shared" si="4"/>
        <v>3.3290040000000003</v>
      </c>
      <c r="AF35" s="52">
        <f>AVERAGE(B35:AE35)</f>
        <v>2.9207688000000003</v>
      </c>
    </row>
    <row r="36" spans="1:32" ht="20.25" customHeight="1" x14ac:dyDescent="0.4">
      <c r="A36" s="36" t="s">
        <v>30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2"/>
    </row>
    <row r="37" spans="1:32" ht="20.25" customHeight="1" x14ac:dyDescent="0.4">
      <c r="A37" s="35" t="s">
        <v>4</v>
      </c>
      <c r="B37" s="52">
        <v>0.4</v>
      </c>
      <c r="C37" s="52">
        <v>0.5</v>
      </c>
      <c r="D37" s="52">
        <v>0.5</v>
      </c>
      <c r="E37" s="52">
        <v>0.3</v>
      </c>
      <c r="F37" s="52">
        <v>0.3</v>
      </c>
      <c r="G37" s="52">
        <v>0.3</v>
      </c>
      <c r="H37" s="52">
        <v>0.5</v>
      </c>
      <c r="I37" s="52">
        <v>0.4</v>
      </c>
      <c r="J37" s="52">
        <v>0.5</v>
      </c>
      <c r="K37" s="52">
        <v>0.4</v>
      </c>
      <c r="L37" s="52">
        <v>0.3</v>
      </c>
      <c r="M37" s="52">
        <v>0.3</v>
      </c>
      <c r="N37" s="52">
        <v>0.6</v>
      </c>
      <c r="O37" s="52">
        <v>0.6</v>
      </c>
      <c r="P37" s="52">
        <v>0.3</v>
      </c>
      <c r="Q37" s="52">
        <v>0.5</v>
      </c>
      <c r="R37" s="52">
        <v>0.3</v>
      </c>
      <c r="S37" s="52">
        <v>0.3</v>
      </c>
      <c r="T37" s="52">
        <v>0.5</v>
      </c>
      <c r="U37" s="52">
        <v>0.4</v>
      </c>
      <c r="V37" s="52">
        <v>0.3</v>
      </c>
      <c r="W37" s="52">
        <v>0.5</v>
      </c>
      <c r="X37" s="52">
        <v>0.3</v>
      </c>
      <c r="Y37" s="52">
        <v>0.5</v>
      </c>
      <c r="Z37" s="52">
        <v>0.4</v>
      </c>
      <c r="AA37" s="52">
        <v>0.4</v>
      </c>
      <c r="AB37" s="52">
        <v>0.4</v>
      </c>
      <c r="AC37" s="52">
        <v>0.5</v>
      </c>
      <c r="AD37" s="52">
        <v>0.5</v>
      </c>
      <c r="AE37" s="52">
        <v>0.4</v>
      </c>
      <c r="AF37" s="52">
        <f>AVERAGE(B37:AE37)</f>
        <v>0.41333333333333333</v>
      </c>
    </row>
    <row r="38" spans="1:32" ht="20.25" customHeight="1" x14ac:dyDescent="0.4">
      <c r="A38" s="35" t="s">
        <v>14</v>
      </c>
      <c r="B38" s="57">
        <f t="shared" ref="B38:AE38" si="5">SUM(B37,B35,B28,B15,B8)</f>
        <v>47.658385749999994</v>
      </c>
      <c r="C38" s="57">
        <f t="shared" si="5"/>
        <v>52.235153499999996</v>
      </c>
      <c r="D38" s="57">
        <f t="shared" si="5"/>
        <v>52.438190750000004</v>
      </c>
      <c r="E38" s="57">
        <f t="shared" si="5"/>
        <v>51.386223749999999</v>
      </c>
      <c r="F38" s="57">
        <f t="shared" si="5"/>
        <v>50.202479749999995</v>
      </c>
      <c r="G38" s="57">
        <f t="shared" si="5"/>
        <v>52.424132</v>
      </c>
      <c r="H38" s="57">
        <f t="shared" si="5"/>
        <v>49.347475250000002</v>
      </c>
      <c r="I38" s="57">
        <f t="shared" si="5"/>
        <v>50.77505025</v>
      </c>
      <c r="J38" s="57">
        <f t="shared" si="5"/>
        <v>52.236587499999999</v>
      </c>
      <c r="K38" s="57">
        <f t="shared" si="5"/>
        <v>50.028246499999995</v>
      </c>
      <c r="L38" s="57">
        <f t="shared" si="5"/>
        <v>51.897906250000005</v>
      </c>
      <c r="M38" s="57">
        <f t="shared" si="5"/>
        <v>51.184209750000001</v>
      </c>
      <c r="N38" s="57">
        <f t="shared" si="5"/>
        <v>52.151072499999991</v>
      </c>
      <c r="O38" s="57">
        <f t="shared" si="5"/>
        <v>53.096668749999999</v>
      </c>
      <c r="P38" s="57">
        <f t="shared" si="5"/>
        <v>52.096951499999996</v>
      </c>
      <c r="Q38" s="57">
        <f t="shared" si="5"/>
        <v>52.876793249999999</v>
      </c>
      <c r="R38" s="57">
        <f t="shared" si="5"/>
        <v>50.826792499999996</v>
      </c>
      <c r="S38" s="57">
        <f t="shared" si="5"/>
        <v>51.110914499999993</v>
      </c>
      <c r="T38" s="57">
        <f t="shared" si="5"/>
        <v>50.953085749999993</v>
      </c>
      <c r="U38" s="57">
        <f t="shared" si="5"/>
        <v>51.359294000000006</v>
      </c>
      <c r="V38" s="57">
        <f t="shared" si="5"/>
        <v>49.78913575</v>
      </c>
      <c r="W38" s="57">
        <f t="shared" si="5"/>
        <v>51.608962499999997</v>
      </c>
      <c r="X38" s="57">
        <f t="shared" si="5"/>
        <v>51.565428999999995</v>
      </c>
      <c r="Y38" s="57">
        <f t="shared" si="5"/>
        <v>50.916913500000007</v>
      </c>
      <c r="Z38" s="57">
        <f t="shared" si="5"/>
        <v>49.202439499999997</v>
      </c>
      <c r="AA38" s="57">
        <f t="shared" si="5"/>
        <v>51.923933749999996</v>
      </c>
      <c r="AB38" s="57">
        <f t="shared" si="5"/>
        <v>50.287522499999994</v>
      </c>
      <c r="AC38" s="57">
        <f t="shared" si="5"/>
        <v>52.170579249999996</v>
      </c>
      <c r="AD38" s="57">
        <f t="shared" si="5"/>
        <v>51.718865249999993</v>
      </c>
      <c r="AE38" s="57">
        <f t="shared" si="5"/>
        <v>53.204669999999993</v>
      </c>
      <c r="AF38" s="52">
        <f>AVERAGE(B38:AE38)</f>
        <v>51.28913549166667</v>
      </c>
    </row>
    <row r="39" spans="1:32" ht="20.25" customHeight="1" x14ac:dyDescent="0.4">
      <c r="A39" s="35" t="s">
        <v>15</v>
      </c>
      <c r="B39" s="57">
        <f t="shared" ref="B39:AE39" si="6">-SUM(B13+B14+B26+B27+B33+B34)</f>
        <v>0</v>
      </c>
      <c r="C39" s="57">
        <f t="shared" si="6"/>
        <v>0</v>
      </c>
      <c r="D39" s="57">
        <f t="shared" si="6"/>
        <v>0</v>
      </c>
      <c r="E39" s="57">
        <f t="shared" si="6"/>
        <v>0</v>
      </c>
      <c r="F39" s="57">
        <f t="shared" si="6"/>
        <v>0</v>
      </c>
      <c r="G39" s="57">
        <f t="shared" si="6"/>
        <v>0</v>
      </c>
      <c r="H39" s="57">
        <f t="shared" si="6"/>
        <v>0</v>
      </c>
      <c r="I39" s="57">
        <f t="shared" si="6"/>
        <v>0</v>
      </c>
      <c r="J39" s="57">
        <f t="shared" si="6"/>
        <v>0</v>
      </c>
      <c r="K39" s="57">
        <f t="shared" si="6"/>
        <v>0</v>
      </c>
      <c r="L39" s="57">
        <f t="shared" si="6"/>
        <v>0</v>
      </c>
      <c r="M39" s="57">
        <f t="shared" si="6"/>
        <v>0</v>
      </c>
      <c r="N39" s="57">
        <f t="shared" si="6"/>
        <v>0</v>
      </c>
      <c r="O39" s="57">
        <f t="shared" si="6"/>
        <v>0</v>
      </c>
      <c r="P39" s="57">
        <f t="shared" si="6"/>
        <v>-0.1</v>
      </c>
      <c r="Q39" s="57">
        <f t="shared" si="6"/>
        <v>0</v>
      </c>
      <c r="R39" s="57">
        <f t="shared" si="6"/>
        <v>0</v>
      </c>
      <c r="S39" s="57">
        <f t="shared" si="6"/>
        <v>0</v>
      </c>
      <c r="T39" s="57">
        <f t="shared" si="6"/>
        <v>0</v>
      </c>
      <c r="U39" s="57">
        <f t="shared" si="6"/>
        <v>0</v>
      </c>
      <c r="V39" s="57">
        <f t="shared" si="6"/>
        <v>0</v>
      </c>
      <c r="W39" s="57">
        <f t="shared" si="6"/>
        <v>0</v>
      </c>
      <c r="X39" s="57">
        <f t="shared" si="6"/>
        <v>0</v>
      </c>
      <c r="Y39" s="57">
        <f t="shared" si="6"/>
        <v>0</v>
      </c>
      <c r="Z39" s="57">
        <f t="shared" si="6"/>
        <v>0</v>
      </c>
      <c r="AA39" s="57">
        <f t="shared" si="6"/>
        <v>0</v>
      </c>
      <c r="AB39" s="57">
        <f t="shared" si="6"/>
        <v>0</v>
      </c>
      <c r="AC39" s="57">
        <f t="shared" si="6"/>
        <v>0</v>
      </c>
      <c r="AD39" s="57">
        <f t="shared" si="6"/>
        <v>0</v>
      </c>
      <c r="AE39" s="57">
        <f t="shared" si="6"/>
        <v>0</v>
      </c>
      <c r="AF39" s="52"/>
    </row>
    <row r="40" spans="1:32" ht="20.25" customHeight="1" x14ac:dyDescent="0.4">
      <c r="A40" s="36" t="s">
        <v>19</v>
      </c>
      <c r="B40" s="52">
        <f t="shared" ref="B40:AE40" si="7">B38-B39</f>
        <v>47.658385749999994</v>
      </c>
      <c r="C40" s="52">
        <f t="shared" si="7"/>
        <v>52.235153499999996</v>
      </c>
      <c r="D40" s="52">
        <f t="shared" si="7"/>
        <v>52.438190750000004</v>
      </c>
      <c r="E40" s="52">
        <f t="shared" si="7"/>
        <v>51.386223749999999</v>
      </c>
      <c r="F40" s="52">
        <f t="shared" si="7"/>
        <v>50.202479749999995</v>
      </c>
      <c r="G40" s="52">
        <f t="shared" si="7"/>
        <v>52.424132</v>
      </c>
      <c r="H40" s="52">
        <f t="shared" si="7"/>
        <v>49.347475250000002</v>
      </c>
      <c r="I40" s="52">
        <f t="shared" si="7"/>
        <v>50.77505025</v>
      </c>
      <c r="J40" s="52">
        <f t="shared" si="7"/>
        <v>52.236587499999999</v>
      </c>
      <c r="K40" s="52">
        <f t="shared" si="7"/>
        <v>50.028246499999995</v>
      </c>
      <c r="L40" s="52">
        <f t="shared" si="7"/>
        <v>51.897906250000005</v>
      </c>
      <c r="M40" s="52">
        <f t="shared" si="7"/>
        <v>51.184209750000001</v>
      </c>
      <c r="N40" s="52">
        <f t="shared" si="7"/>
        <v>52.151072499999991</v>
      </c>
      <c r="O40" s="52">
        <f t="shared" si="7"/>
        <v>53.096668749999999</v>
      </c>
      <c r="P40" s="52">
        <f t="shared" si="7"/>
        <v>52.196951499999997</v>
      </c>
      <c r="Q40" s="52">
        <f t="shared" si="7"/>
        <v>52.876793249999999</v>
      </c>
      <c r="R40" s="52">
        <f t="shared" si="7"/>
        <v>50.826792499999996</v>
      </c>
      <c r="S40" s="52">
        <f t="shared" si="7"/>
        <v>51.110914499999993</v>
      </c>
      <c r="T40" s="52">
        <f t="shared" si="7"/>
        <v>50.953085749999993</v>
      </c>
      <c r="U40" s="52">
        <f t="shared" si="7"/>
        <v>51.359294000000006</v>
      </c>
      <c r="V40" s="52">
        <f t="shared" si="7"/>
        <v>49.78913575</v>
      </c>
      <c r="W40" s="52">
        <f t="shared" si="7"/>
        <v>51.608962499999997</v>
      </c>
      <c r="X40" s="52">
        <f t="shared" si="7"/>
        <v>51.565428999999995</v>
      </c>
      <c r="Y40" s="52">
        <f t="shared" si="7"/>
        <v>50.916913500000007</v>
      </c>
      <c r="Z40" s="52">
        <f t="shared" si="7"/>
        <v>49.202439499999997</v>
      </c>
      <c r="AA40" s="52">
        <f t="shared" si="7"/>
        <v>51.923933749999996</v>
      </c>
      <c r="AB40" s="52">
        <f t="shared" si="7"/>
        <v>50.287522499999994</v>
      </c>
      <c r="AC40" s="52">
        <f t="shared" si="7"/>
        <v>52.170579249999996</v>
      </c>
      <c r="AD40" s="52">
        <f t="shared" si="7"/>
        <v>51.718865249999993</v>
      </c>
      <c r="AE40" s="52">
        <f t="shared" si="7"/>
        <v>53.204669999999993</v>
      </c>
      <c r="AF40" s="52">
        <f>AVERAGE(B40:AE40)</f>
        <v>51.292468825</v>
      </c>
    </row>
    <row r="41" spans="1:32" ht="20.149999999999999" customHeight="1" x14ac:dyDescent="0.45">
      <c r="A41" s="36"/>
      <c r="B41" s="20"/>
      <c r="C41" s="40"/>
      <c r="D41" s="40"/>
      <c r="E41" s="40"/>
      <c r="F41" s="40"/>
      <c r="G41" s="40"/>
      <c r="H41" s="45"/>
      <c r="I41" s="46"/>
      <c r="J41" s="46"/>
      <c r="K41" s="46"/>
      <c r="L41" s="46"/>
      <c r="M41" s="46"/>
      <c r="N41" s="46"/>
      <c r="O41" s="46"/>
      <c r="P41" s="46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4"/>
    </row>
    <row r="42" spans="1:32" ht="20.149999999999999" customHeight="1" x14ac:dyDescent="0.45">
      <c r="A42" s="35"/>
      <c r="B42" s="39"/>
      <c r="C42" s="39"/>
      <c r="D42" s="39"/>
      <c r="E42" s="39"/>
      <c r="F42" s="39"/>
      <c r="G42" s="39"/>
      <c r="H42" s="39"/>
      <c r="I42" s="48"/>
      <c r="J42" s="48"/>
      <c r="K42" s="48"/>
      <c r="L42" s="48"/>
      <c r="M42" s="48"/>
      <c r="N42" s="48"/>
      <c r="O42" s="48"/>
      <c r="P42" s="48"/>
      <c r="Q42" s="45"/>
      <c r="R42" s="45"/>
      <c r="S42" s="39"/>
      <c r="T42" s="39"/>
      <c r="U42" s="39"/>
      <c r="V42" s="39"/>
      <c r="W42" s="39"/>
      <c r="X42" s="39"/>
      <c r="Y42" s="39"/>
      <c r="Z42" s="48"/>
      <c r="AA42" s="48"/>
      <c r="AB42" s="48"/>
      <c r="AC42" s="48"/>
      <c r="AD42" s="48"/>
      <c r="AE42" s="48"/>
      <c r="AF42" s="50"/>
    </row>
    <row r="43" spans="1:32" ht="20.149999999999999" customHeight="1" x14ac:dyDescent="0.4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4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M22" sqref="M22"/>
    </sheetView>
  </sheetViews>
  <sheetFormatPr defaultColWidth="11.53515625" defaultRowHeight="20.149999999999999" customHeight="1" x14ac:dyDescent="0.4"/>
  <cols>
    <col min="1" max="1" width="30.69140625" style="54" customWidth="1"/>
    <col min="2" max="35" width="8.23046875" style="54" customWidth="1"/>
    <col min="36" max="16384" width="11.53515625" style="54"/>
  </cols>
  <sheetData>
    <row r="1" spans="1:33" ht="20" customHeight="1" x14ac:dyDescent="0.4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20" customHeight="1" x14ac:dyDescent="0.4">
      <c r="A2" s="30">
        <v>43070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20" customHeight="1" x14ac:dyDescent="0.4">
      <c r="A3" s="32" t="s">
        <v>18</v>
      </c>
      <c r="Z3" s="55"/>
      <c r="AA3" s="98"/>
      <c r="AB3" s="55"/>
      <c r="AC3" s="55"/>
      <c r="AD3" s="55"/>
      <c r="AE3" s="55"/>
      <c r="AF3" s="55"/>
      <c r="AG3" s="55"/>
    </row>
    <row r="4" spans="1:33" ht="20" customHeight="1" x14ac:dyDescent="0.4">
      <c r="A4" s="35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7">
        <v>9</v>
      </c>
      <c r="K4" s="97">
        <v>10</v>
      </c>
      <c r="L4" s="97">
        <v>11</v>
      </c>
      <c r="M4" s="97">
        <v>12</v>
      </c>
      <c r="N4" s="97">
        <v>13</v>
      </c>
      <c r="O4" s="97">
        <v>14</v>
      </c>
      <c r="P4" s="97">
        <v>15</v>
      </c>
      <c r="Q4" s="72">
        <v>16</v>
      </c>
      <c r="R4" s="72">
        <v>17</v>
      </c>
      <c r="S4" s="45">
        <v>18</v>
      </c>
      <c r="T4" s="45">
        <v>19</v>
      </c>
      <c r="U4" s="45">
        <v>20</v>
      </c>
      <c r="V4" s="45">
        <v>21</v>
      </c>
      <c r="W4" s="45">
        <v>22</v>
      </c>
      <c r="X4" s="45">
        <v>23</v>
      </c>
      <c r="Y4" s="45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184" t="s">
        <v>28</v>
      </c>
    </row>
    <row r="5" spans="1:33" ht="20" customHeight="1" x14ac:dyDescent="0.4">
      <c r="A5" s="36" t="s">
        <v>0</v>
      </c>
      <c r="B5" s="39"/>
      <c r="C5" s="39"/>
      <c r="D5" s="39"/>
      <c r="E5" s="39"/>
      <c r="F5" s="39"/>
      <c r="G5" s="39"/>
      <c r="H5" s="39"/>
      <c r="I5" s="48"/>
      <c r="J5" s="48"/>
      <c r="K5" s="48"/>
      <c r="L5" s="48"/>
      <c r="M5" s="48"/>
      <c r="N5" s="48"/>
      <c r="O5" s="48"/>
      <c r="P5" s="48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46"/>
      <c r="AG5" s="20"/>
    </row>
    <row r="6" spans="1:33" ht="20" customHeight="1" x14ac:dyDescent="0.4">
      <c r="A6" s="35" t="s">
        <v>1</v>
      </c>
      <c r="B6" s="153">
        <v>2.8321610000000002</v>
      </c>
      <c r="C6" s="153">
        <v>2.7946270000000002</v>
      </c>
      <c r="D6" s="168">
        <v>2.792519</v>
      </c>
      <c r="E6" s="153">
        <v>2.7981940000000001</v>
      </c>
      <c r="F6" s="153">
        <v>2.725949</v>
      </c>
      <c r="G6" s="153">
        <v>2.9561850000000001</v>
      </c>
      <c r="H6" s="153">
        <v>3.0439750000000001</v>
      </c>
      <c r="I6" s="153">
        <v>3.0000309999999999</v>
      </c>
      <c r="J6" s="153">
        <v>3.0173960000000002</v>
      </c>
      <c r="K6" s="153">
        <v>3.0356749999999999</v>
      </c>
      <c r="L6" s="153">
        <v>2.9851359999999998</v>
      </c>
      <c r="M6" s="153">
        <v>2.915702</v>
      </c>
      <c r="N6" s="153">
        <v>2.9891380000000001</v>
      </c>
      <c r="O6" s="153">
        <v>2.9922430000000002</v>
      </c>
      <c r="P6" s="153">
        <v>3.0315400000000001</v>
      </c>
      <c r="Q6" s="153">
        <v>3.0404620000000002</v>
      </c>
      <c r="R6" s="153">
        <v>3.0420349999999998</v>
      </c>
      <c r="S6" s="153">
        <v>3.0322990000000001</v>
      </c>
      <c r="T6" s="153">
        <v>3.0016850000000002</v>
      </c>
      <c r="U6" s="153">
        <v>3.0315059999999998</v>
      </c>
      <c r="V6" s="153">
        <v>3.0301269999999998</v>
      </c>
      <c r="W6" s="153">
        <v>3.0190079999999999</v>
      </c>
      <c r="X6" s="153">
        <v>2.9985029999999999</v>
      </c>
      <c r="Y6" s="153">
        <v>3.0344769999999999</v>
      </c>
      <c r="Z6" s="153">
        <v>2.9988329999999999</v>
      </c>
      <c r="AA6" s="153">
        <v>4.2553000000000001E-2</v>
      </c>
      <c r="AB6" s="153">
        <v>0</v>
      </c>
      <c r="AC6" s="153">
        <v>0</v>
      </c>
      <c r="AD6" s="153">
        <v>0</v>
      </c>
      <c r="AE6" s="153">
        <v>0</v>
      </c>
      <c r="AF6" s="153">
        <v>0</v>
      </c>
      <c r="AG6" s="191"/>
    </row>
    <row r="7" spans="1:33" ht="20" customHeight="1" x14ac:dyDescent="0.4">
      <c r="A7" s="35" t="s">
        <v>2</v>
      </c>
      <c r="B7" s="153">
        <v>12.341454749999999</v>
      </c>
      <c r="C7" s="153">
        <v>11.70162775</v>
      </c>
      <c r="D7" s="153">
        <v>11.715722500000002</v>
      </c>
      <c r="E7" s="153">
        <v>12.290297500000001</v>
      </c>
      <c r="F7" s="153">
        <v>11.2637485</v>
      </c>
      <c r="G7" s="153">
        <v>11.8029025</v>
      </c>
      <c r="H7" s="153">
        <v>11.423434499999999</v>
      </c>
      <c r="I7" s="153">
        <v>12.09442525</v>
      </c>
      <c r="J7" s="153">
        <v>10.591722750000001</v>
      </c>
      <c r="K7" s="153">
        <v>11.725663749999999</v>
      </c>
      <c r="L7" s="153">
        <v>12.162908249999999</v>
      </c>
      <c r="M7" s="153">
        <v>11.60351475</v>
      </c>
      <c r="N7" s="153">
        <v>11.91418075</v>
      </c>
      <c r="O7" s="153">
        <v>11.860088500000002</v>
      </c>
      <c r="P7" s="153">
        <v>12.549858000000002</v>
      </c>
      <c r="Q7" s="153">
        <v>12.454473000000002</v>
      </c>
      <c r="R7" s="153">
        <v>11.815118249999999</v>
      </c>
      <c r="S7" s="153">
        <v>11.337498249999999</v>
      </c>
      <c r="T7" s="153">
        <v>12.8794345</v>
      </c>
      <c r="U7" s="153">
        <v>11.885357500000001</v>
      </c>
      <c r="V7" s="153">
        <v>12.276365</v>
      </c>
      <c r="W7" s="153">
        <v>10.973875</v>
      </c>
      <c r="X7" s="153">
        <v>11.867404000000001</v>
      </c>
      <c r="Y7" s="153">
        <v>11.042456000000001</v>
      </c>
      <c r="Z7" s="153">
        <v>10.01800575</v>
      </c>
      <c r="AA7" s="153">
        <v>15.113742999999999</v>
      </c>
      <c r="AB7" s="153">
        <v>15.189843499999998</v>
      </c>
      <c r="AC7" s="153">
        <v>15.134476999999999</v>
      </c>
      <c r="AD7" s="153">
        <v>14.57991575</v>
      </c>
      <c r="AE7" s="153">
        <v>16.028486999999998</v>
      </c>
      <c r="AF7" s="153">
        <v>16.355609749999999</v>
      </c>
      <c r="AG7" s="191"/>
    </row>
    <row r="8" spans="1:33" ht="20" customHeight="1" x14ac:dyDescent="0.4">
      <c r="A8" s="35"/>
      <c r="B8" s="52">
        <f t="shared" ref="B8:AF8" si="0">SUM(B6:B7)</f>
        <v>15.17361575</v>
      </c>
      <c r="C8" s="52">
        <f t="shared" si="0"/>
        <v>14.49625475</v>
      </c>
      <c r="D8" s="52">
        <f t="shared" si="0"/>
        <v>14.508241500000002</v>
      </c>
      <c r="E8" s="52">
        <f t="shared" si="0"/>
        <v>15.088491500000002</v>
      </c>
      <c r="F8" s="52">
        <f t="shared" si="0"/>
        <v>13.9896975</v>
      </c>
      <c r="G8" s="52">
        <f t="shared" si="0"/>
        <v>14.7590875</v>
      </c>
      <c r="H8" s="52">
        <f t="shared" si="0"/>
        <v>14.467409499999999</v>
      </c>
      <c r="I8" s="52">
        <f t="shared" si="0"/>
        <v>15.09445625</v>
      </c>
      <c r="J8" s="52">
        <f t="shared" si="0"/>
        <v>13.60911875</v>
      </c>
      <c r="K8" s="52">
        <f t="shared" si="0"/>
        <v>14.761338749999998</v>
      </c>
      <c r="L8" s="52">
        <f t="shared" si="0"/>
        <v>15.148044249999998</v>
      </c>
      <c r="M8" s="52">
        <f t="shared" si="0"/>
        <v>14.51921675</v>
      </c>
      <c r="N8" s="52">
        <f t="shared" si="0"/>
        <v>14.90331875</v>
      </c>
      <c r="O8" s="52">
        <f t="shared" si="0"/>
        <v>14.852331500000002</v>
      </c>
      <c r="P8" s="52">
        <f t="shared" si="0"/>
        <v>15.581398000000002</v>
      </c>
      <c r="Q8" s="52">
        <f t="shared" si="0"/>
        <v>15.494935000000002</v>
      </c>
      <c r="R8" s="52">
        <f t="shared" si="0"/>
        <v>14.85715325</v>
      </c>
      <c r="S8" s="52">
        <f t="shared" si="0"/>
        <v>14.36979725</v>
      </c>
      <c r="T8" s="52">
        <f t="shared" si="0"/>
        <v>15.8811195</v>
      </c>
      <c r="U8" s="52">
        <f t="shared" si="0"/>
        <v>14.916863500000002</v>
      </c>
      <c r="V8" s="52">
        <f t="shared" si="0"/>
        <v>15.306492</v>
      </c>
      <c r="W8" s="52">
        <f t="shared" si="0"/>
        <v>13.992882999999999</v>
      </c>
      <c r="X8" s="52">
        <f t="shared" si="0"/>
        <v>14.865907</v>
      </c>
      <c r="Y8" s="52">
        <f t="shared" si="0"/>
        <v>14.076933</v>
      </c>
      <c r="Z8" s="52">
        <f t="shared" si="0"/>
        <v>13.01683875</v>
      </c>
      <c r="AA8" s="52">
        <f t="shared" si="0"/>
        <v>15.156295999999999</v>
      </c>
      <c r="AB8" s="52">
        <f t="shared" si="0"/>
        <v>15.189843499999998</v>
      </c>
      <c r="AC8" s="52">
        <f t="shared" si="0"/>
        <v>15.134476999999999</v>
      </c>
      <c r="AD8" s="52">
        <f t="shared" si="0"/>
        <v>14.57991575</v>
      </c>
      <c r="AE8" s="52">
        <f t="shared" si="0"/>
        <v>16.028486999999998</v>
      </c>
      <c r="AF8" s="52">
        <f t="shared" si="0"/>
        <v>16.355609749999999</v>
      </c>
      <c r="AG8" s="52">
        <f>AVERAGE(B8:AF8)</f>
        <v>14.844373298387094</v>
      </c>
    </row>
    <row r="9" spans="1:33" ht="20" customHeight="1" x14ac:dyDescent="0.4">
      <c r="A9" s="36" t="s">
        <v>3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52"/>
    </row>
    <row r="10" spans="1:33" ht="20" customHeight="1" x14ac:dyDescent="0.4">
      <c r="A10" s="35" t="s">
        <v>17</v>
      </c>
      <c r="B10" s="65"/>
      <c r="C10" s="65"/>
      <c r="D10" s="65"/>
      <c r="E10" s="65"/>
      <c r="F10" s="65"/>
      <c r="G10" s="6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2"/>
    </row>
    <row r="11" spans="1:33" ht="20" customHeight="1" x14ac:dyDescent="0.45">
      <c r="A11" s="37" t="s">
        <v>25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52"/>
    </row>
    <row r="12" spans="1:33" ht="20" customHeight="1" x14ac:dyDescent="0.4">
      <c r="A12" s="35" t="s">
        <v>5</v>
      </c>
      <c r="B12" s="63"/>
      <c r="C12" s="63"/>
      <c r="D12" s="63"/>
      <c r="E12" s="63"/>
      <c r="F12" s="63"/>
      <c r="G12" s="63"/>
      <c r="H12" s="63"/>
      <c r="I12" s="63"/>
      <c r="J12" s="63"/>
      <c r="K12" s="56"/>
      <c r="L12" s="63"/>
      <c r="M12" s="63"/>
      <c r="N12" s="63"/>
      <c r="O12" s="63"/>
      <c r="P12" s="63"/>
      <c r="Q12" s="63"/>
      <c r="R12" s="63"/>
      <c r="S12" s="56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52"/>
    </row>
    <row r="13" spans="1:33" ht="20" customHeight="1" x14ac:dyDescent="0.4">
      <c r="A13" s="35" t="s">
        <v>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52"/>
    </row>
    <row r="14" spans="1:33" ht="20" customHeight="1" x14ac:dyDescent="0.4">
      <c r="A14" s="35" t="s">
        <v>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52"/>
    </row>
    <row r="15" spans="1:33" ht="20" customHeight="1" x14ac:dyDescent="0.4">
      <c r="A15" s="35"/>
      <c r="B15" s="52">
        <f t="shared" ref="B15:AF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52">
        <f t="shared" si="1"/>
        <v>0</v>
      </c>
      <c r="AE15" s="52">
        <f t="shared" si="1"/>
        <v>0</v>
      </c>
      <c r="AF15" s="52">
        <f t="shared" si="1"/>
        <v>0</v>
      </c>
      <c r="AG15" s="52">
        <f>AVERAGE(B15:AF15)</f>
        <v>0</v>
      </c>
    </row>
    <row r="16" spans="1:33" ht="20" customHeight="1" x14ac:dyDescent="0.4">
      <c r="A16" s="38" t="s">
        <v>29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52"/>
    </row>
    <row r="17" spans="1:33" ht="20" customHeight="1" x14ac:dyDescent="0.4">
      <c r="A17" s="39" t="s">
        <v>8</v>
      </c>
      <c r="B17" s="169">
        <v>13.51</v>
      </c>
      <c r="C17" s="169">
        <v>13.33</v>
      </c>
      <c r="D17" s="169">
        <v>13.56</v>
      </c>
      <c r="E17" s="169">
        <v>12.92</v>
      </c>
      <c r="F17" s="169">
        <v>12.39</v>
      </c>
      <c r="G17" s="169">
        <v>12.97</v>
      </c>
      <c r="H17" s="170">
        <v>13.73</v>
      </c>
      <c r="I17" s="170">
        <v>14.42</v>
      </c>
      <c r="J17" s="170">
        <v>14.11</v>
      </c>
      <c r="K17" s="170">
        <v>14.03</v>
      </c>
      <c r="L17" s="170">
        <v>14.04</v>
      </c>
      <c r="M17" s="170">
        <v>13.42</v>
      </c>
      <c r="N17" s="170">
        <v>13.82</v>
      </c>
      <c r="O17" s="170">
        <v>13.38</v>
      </c>
      <c r="P17" s="170">
        <v>14.15</v>
      </c>
      <c r="Q17" s="170">
        <v>13.53</v>
      </c>
      <c r="R17" s="170">
        <v>13.88</v>
      </c>
      <c r="S17" s="170">
        <v>14.44</v>
      </c>
      <c r="T17" s="170">
        <v>14.94</v>
      </c>
      <c r="U17" s="170">
        <v>15.08</v>
      </c>
      <c r="V17" s="170">
        <v>14.98</v>
      </c>
      <c r="W17" s="170">
        <v>14.89</v>
      </c>
      <c r="X17" s="170">
        <v>14.44</v>
      </c>
      <c r="Y17" s="170">
        <v>14.78</v>
      </c>
      <c r="Z17" s="170">
        <v>14.48</v>
      </c>
      <c r="AA17" s="170">
        <v>14.67</v>
      </c>
      <c r="AB17" s="170">
        <v>14.82</v>
      </c>
      <c r="AC17" s="170">
        <v>14.92</v>
      </c>
      <c r="AD17" s="170">
        <v>14.772</v>
      </c>
      <c r="AE17" s="170">
        <v>14.92</v>
      </c>
      <c r="AF17" s="170">
        <v>16.059999999999999</v>
      </c>
      <c r="AG17" s="52"/>
    </row>
    <row r="18" spans="1:33" ht="20" customHeight="1" x14ac:dyDescent="0.4">
      <c r="A18" s="45" t="s">
        <v>25</v>
      </c>
      <c r="B18" s="171">
        <v>0</v>
      </c>
      <c r="C18" s="171">
        <v>0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52"/>
    </row>
    <row r="19" spans="1:33" ht="20" customHeight="1" x14ac:dyDescent="0.4">
      <c r="A19" s="39" t="s">
        <v>9</v>
      </c>
      <c r="B19" s="171"/>
      <c r="C19" s="171"/>
      <c r="D19" s="171"/>
      <c r="E19" s="171"/>
      <c r="F19" s="171"/>
      <c r="G19" s="171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52"/>
    </row>
    <row r="20" spans="1:33" ht="20" customHeight="1" x14ac:dyDescent="0.4">
      <c r="A20" s="39" t="s">
        <v>22</v>
      </c>
      <c r="B20" s="172">
        <v>80</v>
      </c>
      <c r="C20" s="172">
        <v>85</v>
      </c>
      <c r="D20" s="172">
        <v>75</v>
      </c>
      <c r="E20" s="172">
        <v>57</v>
      </c>
      <c r="F20" s="172">
        <v>55</v>
      </c>
      <c r="G20" s="172">
        <v>67</v>
      </c>
      <c r="H20" s="173">
        <v>68</v>
      </c>
      <c r="I20" s="173">
        <v>60</v>
      </c>
      <c r="J20" s="173">
        <v>60</v>
      </c>
      <c r="K20" s="173">
        <v>235</v>
      </c>
      <c r="L20" s="173">
        <v>163</v>
      </c>
      <c r="M20" s="173">
        <v>102</v>
      </c>
      <c r="N20" s="173">
        <v>180</v>
      </c>
      <c r="O20" s="173">
        <v>122</v>
      </c>
      <c r="P20" s="173">
        <v>122</v>
      </c>
      <c r="Q20" s="173">
        <v>166</v>
      </c>
      <c r="R20" s="173">
        <v>175</v>
      </c>
      <c r="S20" s="173">
        <v>175</v>
      </c>
      <c r="T20" s="173">
        <v>155</v>
      </c>
      <c r="U20" s="173">
        <v>145</v>
      </c>
      <c r="V20" s="173">
        <v>144</v>
      </c>
      <c r="W20" s="173">
        <v>90</v>
      </c>
      <c r="X20" s="173">
        <v>110</v>
      </c>
      <c r="Y20" s="173">
        <v>220</v>
      </c>
      <c r="Z20" s="173">
        <v>135</v>
      </c>
      <c r="AA20" s="173">
        <v>110</v>
      </c>
      <c r="AB20" s="173">
        <v>102</v>
      </c>
      <c r="AC20" s="173">
        <v>137</v>
      </c>
      <c r="AD20" s="173">
        <v>92</v>
      </c>
      <c r="AE20" s="173">
        <v>115</v>
      </c>
      <c r="AF20" s="173">
        <v>90</v>
      </c>
      <c r="AG20" s="52"/>
    </row>
    <row r="21" spans="1:33" ht="20" customHeight="1" x14ac:dyDescent="0.4">
      <c r="A21" s="39" t="s">
        <v>21</v>
      </c>
      <c r="B21" s="72"/>
      <c r="C21" s="72"/>
      <c r="D21" s="72"/>
      <c r="E21" s="72"/>
      <c r="F21" s="72"/>
      <c r="G21" s="72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52"/>
    </row>
    <row r="22" spans="1:33" ht="20" customHeight="1" x14ac:dyDescent="0.4">
      <c r="A22" s="39" t="s">
        <v>23</v>
      </c>
      <c r="B22" s="97"/>
      <c r="C22" s="97"/>
      <c r="D22" s="97"/>
      <c r="E22" s="97"/>
      <c r="F22" s="97"/>
      <c r="G22" s="97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52"/>
    </row>
    <row r="23" spans="1:33" ht="20" customHeight="1" x14ac:dyDescent="0.4">
      <c r="A23" s="39" t="s">
        <v>24</v>
      </c>
      <c r="B23" s="97"/>
      <c r="C23" s="97"/>
      <c r="D23" s="97"/>
      <c r="E23" s="97"/>
      <c r="F23" s="97"/>
      <c r="G23" s="97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52"/>
    </row>
    <row r="24" spans="1:33" ht="20" customHeight="1" x14ac:dyDescent="0.4">
      <c r="A24" s="39" t="s">
        <v>16</v>
      </c>
      <c r="B24" s="97"/>
      <c r="C24" s="97"/>
      <c r="D24" s="97"/>
      <c r="E24" s="97"/>
      <c r="F24" s="97"/>
      <c r="G24" s="97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52"/>
    </row>
    <row r="25" spans="1:33" ht="20" customHeight="1" x14ac:dyDescent="0.4">
      <c r="A25" s="39" t="s">
        <v>5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71"/>
      <c r="AB25" s="71"/>
      <c r="AC25" s="71"/>
      <c r="AD25" s="71"/>
      <c r="AE25" s="71"/>
      <c r="AF25" s="71"/>
      <c r="AG25" s="52"/>
    </row>
    <row r="26" spans="1:33" ht="20" customHeight="1" x14ac:dyDescent="0.4">
      <c r="A26" s="39" t="s">
        <v>10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52"/>
    </row>
    <row r="27" spans="1:33" ht="20" customHeight="1" x14ac:dyDescent="0.4">
      <c r="A27" s="39" t="s">
        <v>7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52"/>
    </row>
    <row r="28" spans="1:33" ht="20" customHeight="1" x14ac:dyDescent="0.4">
      <c r="A28" s="35"/>
      <c r="B28" s="52">
        <f>SUM(B17+B18+B19+B24+B25+B26+B27)</f>
        <v>13.51</v>
      </c>
      <c r="C28" s="52">
        <f t="shared" ref="C28:AF28" si="2">SUM(C17+C18+C19+C24+C25+C26+C27)</f>
        <v>13.33</v>
      </c>
      <c r="D28" s="52">
        <f t="shared" si="2"/>
        <v>13.56</v>
      </c>
      <c r="E28" s="52">
        <f t="shared" si="2"/>
        <v>12.92</v>
      </c>
      <c r="F28" s="52">
        <f t="shared" si="2"/>
        <v>12.39</v>
      </c>
      <c r="G28" s="52">
        <f t="shared" si="2"/>
        <v>12.97</v>
      </c>
      <c r="H28" s="52">
        <f t="shared" si="2"/>
        <v>13.73</v>
      </c>
      <c r="I28" s="52">
        <f t="shared" si="2"/>
        <v>14.42</v>
      </c>
      <c r="J28" s="52">
        <f t="shared" si="2"/>
        <v>14.11</v>
      </c>
      <c r="K28" s="52">
        <f t="shared" si="2"/>
        <v>14.03</v>
      </c>
      <c r="L28" s="52">
        <f t="shared" si="2"/>
        <v>14.04</v>
      </c>
      <c r="M28" s="52">
        <f t="shared" si="2"/>
        <v>13.42</v>
      </c>
      <c r="N28" s="52">
        <f t="shared" si="2"/>
        <v>13.82</v>
      </c>
      <c r="O28" s="52">
        <f t="shared" si="2"/>
        <v>13.38</v>
      </c>
      <c r="P28" s="52">
        <f t="shared" si="2"/>
        <v>14.15</v>
      </c>
      <c r="Q28" s="52">
        <f t="shared" si="2"/>
        <v>13.53</v>
      </c>
      <c r="R28" s="52">
        <f t="shared" si="2"/>
        <v>13.88</v>
      </c>
      <c r="S28" s="52">
        <f t="shared" si="2"/>
        <v>14.44</v>
      </c>
      <c r="T28" s="52">
        <f t="shared" si="2"/>
        <v>14.94</v>
      </c>
      <c r="U28" s="52">
        <f t="shared" si="2"/>
        <v>15.08</v>
      </c>
      <c r="V28" s="52">
        <f t="shared" si="2"/>
        <v>14.98</v>
      </c>
      <c r="W28" s="52">
        <f t="shared" si="2"/>
        <v>14.89</v>
      </c>
      <c r="X28" s="52">
        <f t="shared" si="2"/>
        <v>14.44</v>
      </c>
      <c r="Y28" s="52">
        <f t="shared" si="2"/>
        <v>14.78</v>
      </c>
      <c r="Z28" s="52">
        <f t="shared" si="2"/>
        <v>14.48</v>
      </c>
      <c r="AA28" s="52">
        <f t="shared" si="2"/>
        <v>14.67</v>
      </c>
      <c r="AB28" s="52">
        <f t="shared" si="2"/>
        <v>14.82</v>
      </c>
      <c r="AC28" s="52">
        <f t="shared" si="2"/>
        <v>14.92</v>
      </c>
      <c r="AD28" s="52">
        <f t="shared" si="2"/>
        <v>14.772</v>
      </c>
      <c r="AE28" s="52">
        <f t="shared" si="2"/>
        <v>14.92</v>
      </c>
      <c r="AF28" s="52">
        <f t="shared" si="2"/>
        <v>16.059999999999999</v>
      </c>
      <c r="AG28" s="52">
        <f>AVERAGE(B28:AF28)</f>
        <v>14.173612903225807</v>
      </c>
    </row>
    <row r="29" spans="1:33" ht="20" customHeight="1" x14ac:dyDescent="0.4">
      <c r="A29" s="36" t="s">
        <v>11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52"/>
    </row>
    <row r="30" spans="1:33" ht="20" customHeight="1" x14ac:dyDescent="0.4">
      <c r="A30" s="35" t="s">
        <v>12</v>
      </c>
      <c r="B30" s="170">
        <v>1.736704</v>
      </c>
      <c r="C30" s="170">
        <v>1.8010839999999999</v>
      </c>
      <c r="D30" s="170">
        <v>2.50312</v>
      </c>
      <c r="E30" s="170">
        <v>1.7002699999999999</v>
      </c>
      <c r="F30" s="170">
        <v>1.9870699999999999</v>
      </c>
      <c r="G30" s="170">
        <v>2.31168</v>
      </c>
      <c r="H30" s="170">
        <v>1.90324</v>
      </c>
      <c r="I30" s="170">
        <v>1.0725119999999999</v>
      </c>
      <c r="J30" s="170">
        <v>2.1466880000000002</v>
      </c>
      <c r="K30" s="170">
        <v>1.2620800000000001</v>
      </c>
      <c r="L30" s="170">
        <v>2.137216</v>
      </c>
      <c r="M30" s="170">
        <v>1.9895039999999999</v>
      </c>
      <c r="N30" s="170">
        <v>1.36972</v>
      </c>
      <c r="O30" s="170">
        <v>2.0089600000000001</v>
      </c>
      <c r="P30" s="170">
        <v>1.862152</v>
      </c>
      <c r="Q30" s="170">
        <v>1.5952679999999999</v>
      </c>
      <c r="R30" s="170">
        <v>1.5079</v>
      </c>
      <c r="S30" s="170">
        <v>0.99570000000000003</v>
      </c>
      <c r="T30" s="170">
        <v>1.9962409999999999</v>
      </c>
      <c r="U30" s="170">
        <v>0.68286100000000005</v>
      </c>
      <c r="V30" s="170">
        <v>1.517298</v>
      </c>
      <c r="W30" s="170">
        <v>0.71562999999999999</v>
      </c>
      <c r="X30" s="170">
        <v>1.6239699999999999</v>
      </c>
      <c r="Y30" s="170">
        <v>0.17000100000000001</v>
      </c>
      <c r="Z30" s="170">
        <v>1.371049</v>
      </c>
      <c r="AA30" s="170">
        <v>0.44157200000000002</v>
      </c>
      <c r="AB30" s="170">
        <v>1.0906279999999999</v>
      </c>
      <c r="AC30" s="170">
        <v>1.381702</v>
      </c>
      <c r="AD30" s="170">
        <v>0.57419799999999999</v>
      </c>
      <c r="AE30" s="170">
        <v>1.9411499999999999</v>
      </c>
      <c r="AF30" s="170">
        <v>0.4052</v>
      </c>
      <c r="AG30" s="52"/>
    </row>
    <row r="31" spans="1:33" ht="20" customHeight="1" x14ac:dyDescent="0.4">
      <c r="A31" s="35" t="s">
        <v>27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52"/>
    </row>
    <row r="32" spans="1:33" ht="20" customHeight="1" x14ac:dyDescent="0.4">
      <c r="A32" s="35" t="s">
        <v>4</v>
      </c>
      <c r="B32" s="170">
        <v>1.2216450000000001</v>
      </c>
      <c r="C32" s="170">
        <v>1.543223</v>
      </c>
      <c r="D32" s="170">
        <v>1.164042</v>
      </c>
      <c r="E32" s="170">
        <v>1.5664880000000001</v>
      </c>
      <c r="F32" s="170">
        <v>1.3305899999999999</v>
      </c>
      <c r="G32" s="170">
        <v>1.42119</v>
      </c>
      <c r="H32" s="170">
        <v>1.06569</v>
      </c>
      <c r="I32" s="170">
        <v>1.280154</v>
      </c>
      <c r="J32" s="170">
        <v>1.371988</v>
      </c>
      <c r="K32" s="170">
        <v>1.4171579999999999</v>
      </c>
      <c r="L32" s="170">
        <v>1.3004</v>
      </c>
      <c r="M32" s="170">
        <v>1.420207</v>
      </c>
      <c r="N32" s="170">
        <v>1.4493229999999999</v>
      </c>
      <c r="O32" s="170">
        <v>1.45804</v>
      </c>
      <c r="P32" s="170">
        <v>1.2379519999999999</v>
      </c>
      <c r="Q32" s="170">
        <v>1.1584479999999999</v>
      </c>
      <c r="R32" s="170">
        <v>1.5076940000000001</v>
      </c>
      <c r="S32" s="170">
        <v>1.236856</v>
      </c>
      <c r="T32" s="170">
        <v>1.32341</v>
      </c>
      <c r="U32" s="170">
        <v>1.3063199999999999</v>
      </c>
      <c r="V32" s="170">
        <v>1.40808</v>
      </c>
      <c r="W32" s="170">
        <v>1.5506899999999999</v>
      </c>
      <c r="X32" s="170">
        <v>1.0447200000000001</v>
      </c>
      <c r="Y32" s="170">
        <v>1.5695399999999999</v>
      </c>
      <c r="Z32" s="170">
        <v>1.3733299999999999</v>
      </c>
      <c r="AA32" s="170">
        <v>1.1396900000000001</v>
      </c>
      <c r="AB32" s="170">
        <v>1.4170100000000001</v>
      </c>
      <c r="AC32" s="170">
        <v>1.2813099999999999</v>
      </c>
      <c r="AD32" s="170">
        <v>1.36225</v>
      </c>
      <c r="AE32" s="170">
        <v>1.5037799999999999</v>
      </c>
      <c r="AF32" s="170">
        <v>1.5232000000000001</v>
      </c>
      <c r="AG32" s="52"/>
    </row>
    <row r="33" spans="1:33" ht="20" customHeight="1" x14ac:dyDescent="0.4">
      <c r="A33" s="35" t="s">
        <v>13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52"/>
    </row>
    <row r="34" spans="1:33" ht="20" customHeight="1" x14ac:dyDescent="0.4">
      <c r="A34" s="35" t="s">
        <v>10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52"/>
    </row>
    <row r="35" spans="1:33" ht="20" customHeight="1" x14ac:dyDescent="0.4">
      <c r="A35" s="36"/>
      <c r="B35" s="52">
        <v>0</v>
      </c>
      <c r="C35" s="52">
        <f t="shared" ref="C35:AF35" si="3">SUM(C30:C34)</f>
        <v>3.3443069999999997</v>
      </c>
      <c r="D35" s="52">
        <f t="shared" si="3"/>
        <v>3.6671620000000003</v>
      </c>
      <c r="E35" s="52">
        <f t="shared" si="3"/>
        <v>3.2667580000000003</v>
      </c>
      <c r="F35" s="52">
        <f t="shared" si="3"/>
        <v>3.3176600000000001</v>
      </c>
      <c r="G35" s="52">
        <f t="shared" si="3"/>
        <v>3.7328700000000001</v>
      </c>
      <c r="H35" s="52">
        <f t="shared" si="3"/>
        <v>2.9689300000000003</v>
      </c>
      <c r="I35" s="52">
        <f t="shared" si="3"/>
        <v>2.3526660000000001</v>
      </c>
      <c r="J35" s="52">
        <f t="shared" si="3"/>
        <v>3.5186760000000001</v>
      </c>
      <c r="K35" s="52">
        <f t="shared" si="3"/>
        <v>2.6792379999999998</v>
      </c>
      <c r="L35" s="52">
        <f t="shared" si="3"/>
        <v>3.4376160000000002</v>
      </c>
      <c r="M35" s="52">
        <f t="shared" si="3"/>
        <v>3.4097109999999997</v>
      </c>
      <c r="N35" s="52">
        <f t="shared" si="3"/>
        <v>2.8190429999999997</v>
      </c>
      <c r="O35" s="52">
        <f t="shared" si="3"/>
        <v>3.4670000000000001</v>
      </c>
      <c r="P35" s="52">
        <f t="shared" si="3"/>
        <v>3.100104</v>
      </c>
      <c r="Q35" s="52">
        <f t="shared" si="3"/>
        <v>2.7537159999999998</v>
      </c>
      <c r="R35" s="52">
        <f t="shared" si="3"/>
        <v>3.0155940000000001</v>
      </c>
      <c r="S35" s="52">
        <f t="shared" si="3"/>
        <v>2.2325559999999998</v>
      </c>
      <c r="T35" s="52">
        <f t="shared" si="3"/>
        <v>3.3196509999999999</v>
      </c>
      <c r="U35" s="52">
        <f t="shared" si="3"/>
        <v>1.9891809999999999</v>
      </c>
      <c r="V35" s="52">
        <f t="shared" si="3"/>
        <v>2.9253780000000003</v>
      </c>
      <c r="W35" s="52">
        <f t="shared" si="3"/>
        <v>2.2663199999999999</v>
      </c>
      <c r="X35" s="52">
        <f t="shared" si="3"/>
        <v>2.6686899999999998</v>
      </c>
      <c r="Y35" s="52">
        <f t="shared" si="3"/>
        <v>1.739541</v>
      </c>
      <c r="Z35" s="52">
        <f t="shared" si="3"/>
        <v>2.7443789999999999</v>
      </c>
      <c r="AA35" s="52">
        <f t="shared" si="3"/>
        <v>1.5812620000000002</v>
      </c>
      <c r="AB35" s="52">
        <f t="shared" si="3"/>
        <v>2.507638</v>
      </c>
      <c r="AC35" s="52">
        <f t="shared" si="3"/>
        <v>2.6630120000000002</v>
      </c>
      <c r="AD35" s="52">
        <f t="shared" si="3"/>
        <v>1.9364479999999999</v>
      </c>
      <c r="AE35" s="52">
        <f t="shared" si="3"/>
        <v>3.4449299999999998</v>
      </c>
      <c r="AF35" s="52">
        <f t="shared" si="3"/>
        <v>1.9284000000000001</v>
      </c>
      <c r="AG35" s="52">
        <f>AVERAGE(B35:AF35)</f>
        <v>2.7354334516129031</v>
      </c>
    </row>
    <row r="36" spans="1:33" ht="20" customHeight="1" x14ac:dyDescent="0.4">
      <c r="A36" s="36" t="s">
        <v>30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52"/>
    </row>
    <row r="37" spans="1:33" ht="20" customHeight="1" x14ac:dyDescent="0.4">
      <c r="A37" s="35" t="s">
        <v>4</v>
      </c>
      <c r="B37" s="52">
        <v>0.4</v>
      </c>
      <c r="C37" s="52">
        <v>0.4</v>
      </c>
      <c r="D37" s="52">
        <v>0.3</v>
      </c>
      <c r="E37" s="52">
        <v>0.5</v>
      </c>
      <c r="F37" s="52">
        <v>0.5</v>
      </c>
      <c r="G37" s="52">
        <v>0.4</v>
      </c>
      <c r="H37" s="52">
        <v>0.4</v>
      </c>
      <c r="I37" s="52">
        <v>0.4</v>
      </c>
      <c r="J37" s="52">
        <v>0.3</v>
      </c>
      <c r="K37" s="52">
        <v>0.3</v>
      </c>
      <c r="L37" s="52">
        <v>0.4</v>
      </c>
      <c r="M37" s="52">
        <v>0.4</v>
      </c>
      <c r="N37" s="52">
        <v>0.5</v>
      </c>
      <c r="O37" s="52">
        <v>0.4</v>
      </c>
      <c r="P37" s="52">
        <v>0.3</v>
      </c>
      <c r="Q37" s="52">
        <v>0.4</v>
      </c>
      <c r="R37" s="52">
        <v>0.4</v>
      </c>
      <c r="S37" s="52">
        <v>0.4</v>
      </c>
      <c r="T37" s="52">
        <v>0.4</v>
      </c>
      <c r="U37" s="52">
        <v>0.3</v>
      </c>
      <c r="V37" s="52">
        <v>0.6</v>
      </c>
      <c r="W37" s="52">
        <v>0.3</v>
      </c>
      <c r="X37" s="52">
        <v>0.4</v>
      </c>
      <c r="Y37" s="52">
        <v>0.1</v>
      </c>
      <c r="Z37" s="52">
        <v>0.4</v>
      </c>
      <c r="AA37" s="52">
        <v>0.5</v>
      </c>
      <c r="AB37" s="52">
        <v>0.4</v>
      </c>
      <c r="AC37" s="52">
        <v>0.4</v>
      </c>
      <c r="AD37" s="52">
        <v>0.4</v>
      </c>
      <c r="AE37" s="52">
        <v>0.4</v>
      </c>
      <c r="AF37" s="52">
        <v>0.3</v>
      </c>
      <c r="AG37" s="52">
        <f>AVERAGE(B37:AF37)</f>
        <v>0.38709677419354854</v>
      </c>
    </row>
    <row r="38" spans="1:33" ht="20" customHeight="1" x14ac:dyDescent="0.4">
      <c r="A38" s="35" t="s">
        <v>14</v>
      </c>
      <c r="B38" s="170">
        <f t="shared" ref="B38:AF38" si="4">SUM(B37,B35,B28,B15,B8)</f>
        <v>29.08361575</v>
      </c>
      <c r="C38" s="170">
        <f t="shared" si="4"/>
        <v>31.570561750000003</v>
      </c>
      <c r="D38" s="170">
        <f t="shared" si="4"/>
        <v>32.035403500000001</v>
      </c>
      <c r="E38" s="170">
        <f t="shared" si="4"/>
        <v>31.775249500000001</v>
      </c>
      <c r="F38" s="170">
        <f t="shared" si="4"/>
        <v>30.197357500000003</v>
      </c>
      <c r="G38" s="170">
        <f t="shared" si="4"/>
        <v>31.861957500000003</v>
      </c>
      <c r="H38" s="170">
        <f t="shared" si="4"/>
        <v>31.566339499999998</v>
      </c>
      <c r="I38" s="170">
        <f t="shared" si="4"/>
        <v>32.26712225</v>
      </c>
      <c r="J38" s="170">
        <f t="shared" si="4"/>
        <v>31.53779475</v>
      </c>
      <c r="K38" s="170">
        <f t="shared" si="4"/>
        <v>31.770576749999996</v>
      </c>
      <c r="L38" s="170">
        <f t="shared" si="4"/>
        <v>33.025660250000001</v>
      </c>
      <c r="M38" s="170">
        <f t="shared" si="4"/>
        <v>31.74892775</v>
      </c>
      <c r="N38" s="170">
        <f t="shared" si="4"/>
        <v>32.042361749999998</v>
      </c>
      <c r="O38" s="170">
        <f t="shared" si="4"/>
        <v>32.099331500000005</v>
      </c>
      <c r="P38" s="170">
        <f t="shared" si="4"/>
        <v>33.131502000000005</v>
      </c>
      <c r="Q38" s="170">
        <f t="shared" si="4"/>
        <v>32.178651000000002</v>
      </c>
      <c r="R38" s="170">
        <f t="shared" si="4"/>
        <v>32.152747250000004</v>
      </c>
      <c r="S38" s="170">
        <f t="shared" si="4"/>
        <v>31.442353249999996</v>
      </c>
      <c r="T38" s="170">
        <f t="shared" si="4"/>
        <v>34.540770500000001</v>
      </c>
      <c r="U38" s="170">
        <f t="shared" si="4"/>
        <v>32.286044500000003</v>
      </c>
      <c r="V38" s="170">
        <f t="shared" si="4"/>
        <v>33.811869999999999</v>
      </c>
      <c r="W38" s="170">
        <f t="shared" si="4"/>
        <v>31.449203000000001</v>
      </c>
      <c r="X38" s="170">
        <f t="shared" si="4"/>
        <v>32.374596999999994</v>
      </c>
      <c r="Y38" s="170">
        <f t="shared" si="4"/>
        <v>30.696473999999998</v>
      </c>
      <c r="Z38" s="170">
        <f t="shared" si="4"/>
        <v>30.641217750000003</v>
      </c>
      <c r="AA38" s="170">
        <f t="shared" si="4"/>
        <v>31.907558000000002</v>
      </c>
      <c r="AB38" s="170">
        <f t="shared" si="4"/>
        <v>32.917481499999994</v>
      </c>
      <c r="AC38" s="170">
        <f t="shared" si="4"/>
        <v>33.117488999999999</v>
      </c>
      <c r="AD38" s="170">
        <f t="shared" si="4"/>
        <v>31.688363750000001</v>
      </c>
      <c r="AE38" s="170">
        <f t="shared" si="4"/>
        <v>34.793416999999998</v>
      </c>
      <c r="AF38" s="170">
        <f t="shared" si="4"/>
        <v>34.644009749999995</v>
      </c>
      <c r="AG38" s="52">
        <f>AVERAGE(B38:AF38)</f>
        <v>32.14051642741935</v>
      </c>
    </row>
    <row r="39" spans="1:33" ht="20" customHeight="1" x14ac:dyDescent="0.4">
      <c r="A39" s="35" t="s">
        <v>15</v>
      </c>
      <c r="B39" s="170">
        <f t="shared" ref="B39:AF39" si="5">-SUM(B13+B14+B26+B27+B33+B34)</f>
        <v>0</v>
      </c>
      <c r="C39" s="170">
        <f t="shared" si="5"/>
        <v>0</v>
      </c>
      <c r="D39" s="170">
        <f t="shared" si="5"/>
        <v>0</v>
      </c>
      <c r="E39" s="170">
        <f t="shared" si="5"/>
        <v>0</v>
      </c>
      <c r="F39" s="170">
        <f t="shared" si="5"/>
        <v>0</v>
      </c>
      <c r="G39" s="170">
        <f t="shared" si="5"/>
        <v>0</v>
      </c>
      <c r="H39" s="170">
        <f t="shared" si="5"/>
        <v>0</v>
      </c>
      <c r="I39" s="170">
        <f t="shared" si="5"/>
        <v>0</v>
      </c>
      <c r="J39" s="170">
        <f t="shared" si="5"/>
        <v>0</v>
      </c>
      <c r="K39" s="170">
        <f t="shared" si="5"/>
        <v>0</v>
      </c>
      <c r="L39" s="170">
        <f t="shared" si="5"/>
        <v>0</v>
      </c>
      <c r="M39" s="170">
        <f t="shared" si="5"/>
        <v>0</v>
      </c>
      <c r="N39" s="170">
        <f t="shared" si="5"/>
        <v>0</v>
      </c>
      <c r="O39" s="170">
        <f t="shared" si="5"/>
        <v>0</v>
      </c>
      <c r="P39" s="170">
        <f t="shared" si="5"/>
        <v>0</v>
      </c>
      <c r="Q39" s="170">
        <f t="shared" si="5"/>
        <v>0</v>
      </c>
      <c r="R39" s="170">
        <f t="shared" si="5"/>
        <v>0</v>
      </c>
      <c r="S39" s="170">
        <f t="shared" si="5"/>
        <v>0</v>
      </c>
      <c r="T39" s="170">
        <f t="shared" si="5"/>
        <v>0</v>
      </c>
      <c r="U39" s="170">
        <f t="shared" si="5"/>
        <v>0</v>
      </c>
      <c r="V39" s="170">
        <f t="shared" si="5"/>
        <v>0</v>
      </c>
      <c r="W39" s="170">
        <f t="shared" si="5"/>
        <v>0</v>
      </c>
      <c r="X39" s="170">
        <f t="shared" si="5"/>
        <v>0</v>
      </c>
      <c r="Y39" s="170">
        <f t="shared" si="5"/>
        <v>0</v>
      </c>
      <c r="Z39" s="170">
        <f t="shared" si="5"/>
        <v>0</v>
      </c>
      <c r="AA39" s="170">
        <f t="shared" si="5"/>
        <v>0</v>
      </c>
      <c r="AB39" s="170">
        <f t="shared" si="5"/>
        <v>0</v>
      </c>
      <c r="AC39" s="170">
        <f t="shared" si="5"/>
        <v>0</v>
      </c>
      <c r="AD39" s="170">
        <f t="shared" si="5"/>
        <v>0</v>
      </c>
      <c r="AE39" s="170">
        <f t="shared" si="5"/>
        <v>0</v>
      </c>
      <c r="AF39" s="170">
        <f t="shared" si="5"/>
        <v>0</v>
      </c>
      <c r="AG39" s="52"/>
    </row>
    <row r="40" spans="1:33" ht="20" customHeight="1" x14ac:dyDescent="0.4">
      <c r="A40" s="36" t="s">
        <v>19</v>
      </c>
      <c r="B40" s="52">
        <f t="shared" ref="B40:AF40" si="6">B38-B39</f>
        <v>29.08361575</v>
      </c>
      <c r="C40" s="52">
        <f t="shared" si="6"/>
        <v>31.570561750000003</v>
      </c>
      <c r="D40" s="52">
        <f t="shared" si="6"/>
        <v>32.035403500000001</v>
      </c>
      <c r="E40" s="52">
        <f t="shared" si="6"/>
        <v>31.775249500000001</v>
      </c>
      <c r="F40" s="52">
        <f t="shared" si="6"/>
        <v>30.197357500000003</v>
      </c>
      <c r="G40" s="52">
        <f t="shared" si="6"/>
        <v>31.861957500000003</v>
      </c>
      <c r="H40" s="52">
        <f t="shared" si="6"/>
        <v>31.566339499999998</v>
      </c>
      <c r="I40" s="52">
        <f t="shared" si="6"/>
        <v>32.26712225</v>
      </c>
      <c r="J40" s="52">
        <f t="shared" si="6"/>
        <v>31.53779475</v>
      </c>
      <c r="K40" s="52">
        <f t="shared" si="6"/>
        <v>31.770576749999996</v>
      </c>
      <c r="L40" s="52">
        <f t="shared" si="6"/>
        <v>33.025660250000001</v>
      </c>
      <c r="M40" s="52">
        <f t="shared" si="6"/>
        <v>31.74892775</v>
      </c>
      <c r="N40" s="52">
        <f t="shared" si="6"/>
        <v>32.042361749999998</v>
      </c>
      <c r="O40" s="52">
        <f t="shared" si="6"/>
        <v>32.099331500000005</v>
      </c>
      <c r="P40" s="52">
        <f t="shared" si="6"/>
        <v>33.131502000000005</v>
      </c>
      <c r="Q40" s="52">
        <f t="shared" si="6"/>
        <v>32.178651000000002</v>
      </c>
      <c r="R40" s="52">
        <f t="shared" si="6"/>
        <v>32.152747250000004</v>
      </c>
      <c r="S40" s="52">
        <f t="shared" si="6"/>
        <v>31.442353249999996</v>
      </c>
      <c r="T40" s="52">
        <f t="shared" si="6"/>
        <v>34.540770500000001</v>
      </c>
      <c r="U40" s="52">
        <f t="shared" si="6"/>
        <v>32.286044500000003</v>
      </c>
      <c r="V40" s="52">
        <f t="shared" si="6"/>
        <v>33.811869999999999</v>
      </c>
      <c r="W40" s="52">
        <f t="shared" si="6"/>
        <v>31.449203000000001</v>
      </c>
      <c r="X40" s="52">
        <f t="shared" si="6"/>
        <v>32.374596999999994</v>
      </c>
      <c r="Y40" s="52">
        <f t="shared" si="6"/>
        <v>30.696473999999998</v>
      </c>
      <c r="Z40" s="52">
        <f t="shared" si="6"/>
        <v>30.641217750000003</v>
      </c>
      <c r="AA40" s="52">
        <f t="shared" si="6"/>
        <v>31.907558000000002</v>
      </c>
      <c r="AB40" s="52">
        <f t="shared" si="6"/>
        <v>32.917481499999994</v>
      </c>
      <c r="AC40" s="52">
        <f t="shared" si="6"/>
        <v>33.117488999999999</v>
      </c>
      <c r="AD40" s="52">
        <f t="shared" si="6"/>
        <v>31.688363750000001</v>
      </c>
      <c r="AE40" s="52">
        <f t="shared" si="6"/>
        <v>34.793416999999998</v>
      </c>
      <c r="AF40" s="52">
        <f t="shared" si="6"/>
        <v>34.644009749999995</v>
      </c>
      <c r="AG40" s="52">
        <f>AVERAGE(B40:AF40)</f>
        <v>32.14051642741935</v>
      </c>
    </row>
    <row r="41" spans="1:33" ht="20.149999999999999" customHeight="1" x14ac:dyDescent="0.4">
      <c r="A41" s="35"/>
      <c r="B41" s="39"/>
      <c r="C41" s="39"/>
      <c r="D41" s="39"/>
      <c r="E41" s="39"/>
      <c r="F41" s="39"/>
      <c r="G41" s="39"/>
      <c r="H41" s="39"/>
      <c r="I41" s="48"/>
      <c r="J41" s="48"/>
      <c r="K41" s="48"/>
      <c r="L41" s="48"/>
      <c r="M41" s="48"/>
      <c r="N41" s="48"/>
      <c r="O41" s="48"/>
      <c r="P41" s="48"/>
      <c r="Q41" s="45"/>
      <c r="R41" s="45"/>
      <c r="S41" s="39"/>
      <c r="T41" s="39"/>
      <c r="U41" s="39"/>
      <c r="V41" s="39"/>
      <c r="W41" s="39"/>
      <c r="X41" s="39"/>
      <c r="Y41" s="39"/>
      <c r="Z41" s="48"/>
      <c r="AA41" s="48"/>
      <c r="AB41" s="48"/>
      <c r="AC41" s="48"/>
      <c r="AD41" s="48"/>
      <c r="AE41" s="48"/>
      <c r="AF41" s="48"/>
      <c r="AG41" s="48"/>
    </row>
    <row r="42" spans="1:33" ht="20.149999999999999" customHeight="1" x14ac:dyDescent="0.4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activeCell="A35" sqref="A35"/>
    </sheetView>
  </sheetViews>
  <sheetFormatPr defaultColWidth="11.53515625" defaultRowHeight="20.149999999999999" customHeight="1" x14ac:dyDescent="0.45"/>
  <cols>
    <col min="1" max="1" width="32.69140625" style="54" customWidth="1"/>
    <col min="2" max="29" width="8.23046875" style="54" customWidth="1"/>
    <col min="30" max="30" width="12.84375" style="105" customWidth="1"/>
    <col min="31" max="31" width="8.23046875" style="54" customWidth="1"/>
    <col min="32" max="16384" width="11.53515625" style="54"/>
  </cols>
  <sheetData>
    <row r="1" spans="1:31" ht="20.149999999999999" customHeight="1" x14ac:dyDescent="0.4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49"/>
      <c r="AE1" s="31"/>
    </row>
    <row r="2" spans="1:31" ht="20.149999999999999" customHeight="1" x14ac:dyDescent="0.45">
      <c r="A2" s="30">
        <v>42767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49"/>
      <c r="AE2" s="31"/>
    </row>
    <row r="3" spans="1:31" ht="20.149999999999999" customHeight="1" x14ac:dyDescent="0.45">
      <c r="A3" s="32" t="s">
        <v>18</v>
      </c>
      <c r="Z3" s="55"/>
      <c r="AA3" s="98"/>
      <c r="AB3" s="55"/>
      <c r="AC3" s="55"/>
      <c r="AD3" s="33"/>
      <c r="AE3" s="31"/>
    </row>
    <row r="4" spans="1:31" ht="20.149999999999999" customHeight="1" x14ac:dyDescent="0.45">
      <c r="A4" s="35"/>
      <c r="B4" s="59">
        <v>1</v>
      </c>
      <c r="C4" s="59">
        <v>2</v>
      </c>
      <c r="D4" s="59">
        <v>3</v>
      </c>
      <c r="E4" s="59">
        <v>4</v>
      </c>
      <c r="F4" s="59">
        <v>5</v>
      </c>
      <c r="G4" s="59">
        <v>6</v>
      </c>
      <c r="H4" s="59">
        <v>7</v>
      </c>
      <c r="I4" s="59">
        <v>8</v>
      </c>
      <c r="J4" s="59">
        <v>9</v>
      </c>
      <c r="K4" s="59">
        <v>10</v>
      </c>
      <c r="L4" s="59">
        <v>11</v>
      </c>
      <c r="M4" s="59">
        <v>12</v>
      </c>
      <c r="N4" s="59">
        <v>13</v>
      </c>
      <c r="O4" s="59">
        <v>14</v>
      </c>
      <c r="P4" s="59">
        <v>15</v>
      </c>
      <c r="Q4" s="60">
        <v>16</v>
      </c>
      <c r="R4" s="60">
        <v>17</v>
      </c>
      <c r="S4" s="61">
        <v>18</v>
      </c>
      <c r="T4" s="61">
        <v>19</v>
      </c>
      <c r="U4" s="61">
        <v>20</v>
      </c>
      <c r="V4" s="61">
        <v>21</v>
      </c>
      <c r="W4" s="61">
        <v>22</v>
      </c>
      <c r="X4" s="61">
        <v>23</v>
      </c>
      <c r="Y4" s="61">
        <v>24</v>
      </c>
      <c r="Z4" s="60">
        <v>25</v>
      </c>
      <c r="AA4" s="60">
        <v>26</v>
      </c>
      <c r="AB4" s="60">
        <v>27</v>
      </c>
      <c r="AC4" s="60">
        <v>28</v>
      </c>
      <c r="AD4" s="107"/>
      <c r="AE4" s="31"/>
    </row>
    <row r="5" spans="1:31" ht="20.149999999999999" customHeight="1" x14ac:dyDescent="0.45">
      <c r="A5" s="36" t="s">
        <v>0</v>
      </c>
      <c r="B5" s="39"/>
      <c r="C5" s="39"/>
      <c r="D5" s="39"/>
      <c r="E5" s="39"/>
      <c r="F5" s="39"/>
      <c r="G5" s="39"/>
      <c r="H5" s="39"/>
      <c r="I5" s="48"/>
      <c r="J5" s="48"/>
      <c r="K5" s="48"/>
      <c r="L5" s="48"/>
      <c r="M5" s="48"/>
      <c r="N5" s="48"/>
      <c r="O5" s="48"/>
      <c r="P5" s="48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99"/>
      <c r="AE5" s="32"/>
    </row>
    <row r="6" spans="1:31" ht="20.149999999999999" customHeight="1" x14ac:dyDescent="0.45">
      <c r="A6" s="35" t="s">
        <v>1</v>
      </c>
      <c r="B6" s="125">
        <v>2.2549999999999999</v>
      </c>
      <c r="C6" s="125">
        <v>2.032</v>
      </c>
      <c r="D6" s="125">
        <v>1.819</v>
      </c>
      <c r="E6" s="125">
        <v>0</v>
      </c>
      <c r="F6" s="125">
        <v>0</v>
      </c>
      <c r="G6" s="125">
        <v>1.3859999999999999</v>
      </c>
      <c r="H6" s="125">
        <v>1.385</v>
      </c>
      <c r="I6" s="125">
        <v>1.236</v>
      </c>
      <c r="J6" s="125">
        <v>1.577</v>
      </c>
      <c r="K6" s="125">
        <v>0.49099999999999999</v>
      </c>
      <c r="L6" s="125">
        <v>0</v>
      </c>
      <c r="M6" s="125">
        <v>0</v>
      </c>
      <c r="N6" s="125">
        <v>1.7030000000000001</v>
      </c>
      <c r="O6" s="125">
        <v>2.0550000000000002</v>
      </c>
      <c r="P6" s="125">
        <v>1.927</v>
      </c>
      <c r="Q6" s="125">
        <v>1.873</v>
      </c>
      <c r="R6" s="125">
        <v>1.9119999999999999</v>
      </c>
      <c r="S6" s="125">
        <v>0</v>
      </c>
      <c r="T6" s="125">
        <v>0</v>
      </c>
      <c r="U6" s="125">
        <v>1.8069999999999999</v>
      </c>
      <c r="V6" s="125">
        <v>1.8779999999999999</v>
      </c>
      <c r="W6" s="125">
        <v>0.224</v>
      </c>
      <c r="X6" s="125">
        <v>0</v>
      </c>
      <c r="Y6" s="125">
        <v>0</v>
      </c>
      <c r="Z6" s="125">
        <v>0</v>
      </c>
      <c r="AA6" s="126">
        <v>0</v>
      </c>
      <c r="AB6" s="126">
        <v>0.13700000000000001</v>
      </c>
      <c r="AC6" s="126">
        <v>1.726</v>
      </c>
      <c r="AD6" s="27"/>
      <c r="AE6" s="34"/>
    </row>
    <row r="7" spans="1:31" ht="20.149999999999999" customHeight="1" x14ac:dyDescent="0.45">
      <c r="A7" s="35" t="s">
        <v>2</v>
      </c>
      <c r="B7" s="127">
        <v>14.537000000000001</v>
      </c>
      <c r="C7" s="127">
        <v>12.052</v>
      </c>
      <c r="D7" s="127">
        <v>13.691000000000001</v>
      </c>
      <c r="E7" s="127">
        <v>15.005000000000001</v>
      </c>
      <c r="F7" s="127">
        <v>14.676</v>
      </c>
      <c r="G7" s="127">
        <v>14.254</v>
      </c>
      <c r="H7" s="127">
        <v>13.509</v>
      </c>
      <c r="I7" s="127">
        <v>14.279</v>
      </c>
      <c r="J7" s="127">
        <v>13.798999999999999</v>
      </c>
      <c r="K7" s="127">
        <v>13.641999999999999</v>
      </c>
      <c r="L7" s="127">
        <v>15.382</v>
      </c>
      <c r="M7" s="127">
        <v>14.403</v>
      </c>
      <c r="N7" s="127">
        <v>13.504</v>
      </c>
      <c r="O7" s="127">
        <v>12.539</v>
      </c>
      <c r="P7" s="127">
        <v>13.785</v>
      </c>
      <c r="Q7" s="127">
        <v>13.571</v>
      </c>
      <c r="R7" s="127">
        <v>12.539</v>
      </c>
      <c r="S7" s="127">
        <v>14.173</v>
      </c>
      <c r="T7" s="127">
        <v>15.157</v>
      </c>
      <c r="U7" s="127">
        <v>13.015000000000001</v>
      </c>
      <c r="V7" s="127">
        <v>12.811999999999999</v>
      </c>
      <c r="W7" s="127">
        <v>14.015000000000001</v>
      </c>
      <c r="X7" s="127">
        <v>15.145</v>
      </c>
      <c r="Y7" s="127">
        <v>15.35</v>
      </c>
      <c r="Z7" s="127">
        <v>15.529</v>
      </c>
      <c r="AA7" s="126">
        <v>13.701000000000001</v>
      </c>
      <c r="AB7" s="126">
        <v>14.12</v>
      </c>
      <c r="AC7" s="126">
        <v>13.452999999999999</v>
      </c>
      <c r="AD7" s="27"/>
    </row>
    <row r="8" spans="1:31" ht="20.149999999999999" customHeight="1" x14ac:dyDescent="0.45">
      <c r="A8" s="35"/>
      <c r="B8" s="57">
        <f t="shared" ref="B8:AC8" si="0">SUM(B6:B7)</f>
        <v>16.792000000000002</v>
      </c>
      <c r="C8" s="57">
        <f t="shared" si="0"/>
        <v>14.084</v>
      </c>
      <c r="D8" s="57">
        <f t="shared" si="0"/>
        <v>15.510000000000002</v>
      </c>
      <c r="E8" s="57">
        <f t="shared" si="0"/>
        <v>15.005000000000001</v>
      </c>
      <c r="F8" s="57">
        <f t="shared" si="0"/>
        <v>14.676</v>
      </c>
      <c r="G8" s="57">
        <f t="shared" si="0"/>
        <v>15.639999999999999</v>
      </c>
      <c r="H8" s="57">
        <f t="shared" si="0"/>
        <v>14.894</v>
      </c>
      <c r="I8" s="57">
        <f t="shared" si="0"/>
        <v>15.515000000000001</v>
      </c>
      <c r="J8" s="57">
        <f t="shared" si="0"/>
        <v>15.375999999999999</v>
      </c>
      <c r="K8" s="57">
        <f t="shared" si="0"/>
        <v>14.132999999999999</v>
      </c>
      <c r="L8" s="57">
        <f t="shared" si="0"/>
        <v>15.382</v>
      </c>
      <c r="M8" s="57">
        <f t="shared" si="0"/>
        <v>14.403</v>
      </c>
      <c r="N8" s="57">
        <f t="shared" si="0"/>
        <v>15.206999999999999</v>
      </c>
      <c r="O8" s="57">
        <f t="shared" si="0"/>
        <v>14.593999999999999</v>
      </c>
      <c r="P8" s="57">
        <f t="shared" si="0"/>
        <v>15.712</v>
      </c>
      <c r="Q8" s="57">
        <f t="shared" si="0"/>
        <v>15.443999999999999</v>
      </c>
      <c r="R8" s="57">
        <f t="shared" si="0"/>
        <v>14.451000000000001</v>
      </c>
      <c r="S8" s="57">
        <f t="shared" si="0"/>
        <v>14.173</v>
      </c>
      <c r="T8" s="57">
        <f t="shared" si="0"/>
        <v>15.157</v>
      </c>
      <c r="U8" s="57">
        <f t="shared" si="0"/>
        <v>14.822000000000001</v>
      </c>
      <c r="V8" s="57">
        <f t="shared" si="0"/>
        <v>14.69</v>
      </c>
      <c r="W8" s="57">
        <f t="shared" si="0"/>
        <v>14.239000000000001</v>
      </c>
      <c r="X8" s="57">
        <f t="shared" si="0"/>
        <v>15.145</v>
      </c>
      <c r="Y8" s="57">
        <f t="shared" si="0"/>
        <v>15.35</v>
      </c>
      <c r="Z8" s="57">
        <f t="shared" si="0"/>
        <v>15.529</v>
      </c>
      <c r="AA8" s="57">
        <f t="shared" si="0"/>
        <v>13.701000000000001</v>
      </c>
      <c r="AB8" s="57">
        <f t="shared" si="0"/>
        <v>14.257</v>
      </c>
      <c r="AC8" s="57">
        <f t="shared" si="0"/>
        <v>15.178999999999998</v>
      </c>
      <c r="AD8" s="27">
        <f>AVERAGE(B8:AC8)</f>
        <v>14.966428571428569</v>
      </c>
    </row>
    <row r="9" spans="1:31" ht="20.149999999999999" customHeight="1" x14ac:dyDescent="0.45">
      <c r="A9" s="36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27"/>
    </row>
    <row r="10" spans="1:31" ht="20.149999999999999" customHeight="1" x14ac:dyDescent="0.45">
      <c r="A10" s="35" t="s">
        <v>17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66"/>
      <c r="AA10" s="66"/>
      <c r="AB10" s="66"/>
      <c r="AC10" s="66"/>
      <c r="AD10" s="27"/>
    </row>
    <row r="11" spans="1:31" ht="20.149999999999999" customHeight="1" x14ac:dyDescent="0.45">
      <c r="A11" s="37" t="s">
        <v>25</v>
      </c>
      <c r="B11" s="63"/>
      <c r="C11" s="63"/>
      <c r="D11" s="63"/>
      <c r="E11" s="63"/>
      <c r="F11" s="63"/>
      <c r="G11" s="63"/>
      <c r="H11" s="63"/>
      <c r="I11" s="63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66"/>
      <c r="AA11" s="66"/>
      <c r="AB11" s="66"/>
      <c r="AC11" s="66"/>
      <c r="AD11" s="27"/>
    </row>
    <row r="12" spans="1:31" ht="20.149999999999999" customHeight="1" x14ac:dyDescent="0.45">
      <c r="A12" s="35" t="s">
        <v>5</v>
      </c>
      <c r="B12" s="63"/>
      <c r="C12" s="63"/>
      <c r="D12" s="63"/>
      <c r="E12" s="63"/>
      <c r="F12" s="63"/>
      <c r="G12" s="63"/>
      <c r="H12" s="63"/>
      <c r="I12" s="63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66"/>
      <c r="AA12" s="66"/>
      <c r="AB12" s="66"/>
      <c r="AC12" s="66"/>
      <c r="AD12" s="27"/>
    </row>
    <row r="13" spans="1:31" ht="20.149999999999999" customHeight="1" x14ac:dyDescent="0.45">
      <c r="A13" s="35" t="s">
        <v>6</v>
      </c>
      <c r="B13" s="63"/>
      <c r="C13" s="63"/>
      <c r="D13" s="63"/>
      <c r="E13" s="63"/>
      <c r="F13" s="63"/>
      <c r="G13" s="63"/>
      <c r="H13" s="63"/>
      <c r="I13" s="63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66"/>
      <c r="AA13" s="66"/>
      <c r="AB13" s="66"/>
      <c r="AC13" s="66"/>
      <c r="AD13" s="27"/>
    </row>
    <row r="14" spans="1:31" ht="20.149999999999999" customHeight="1" x14ac:dyDescent="0.45">
      <c r="A14" s="35" t="s">
        <v>7</v>
      </c>
      <c r="B14" s="63"/>
      <c r="C14" s="63"/>
      <c r="D14" s="63"/>
      <c r="E14" s="63"/>
      <c r="F14" s="63"/>
      <c r="G14" s="63"/>
      <c r="H14" s="63"/>
      <c r="I14" s="63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66"/>
      <c r="AA14" s="66"/>
      <c r="AB14" s="66"/>
      <c r="AC14" s="66"/>
      <c r="AD14" s="27"/>
    </row>
    <row r="15" spans="1:31" ht="20.149999999999999" customHeight="1" x14ac:dyDescent="0.45">
      <c r="A15" s="35"/>
      <c r="B15" s="57">
        <f t="shared" ref="B15:AC15" si="1">SUM(B10:B14)</f>
        <v>0</v>
      </c>
      <c r="C15" s="57">
        <f t="shared" si="1"/>
        <v>0</v>
      </c>
      <c r="D15" s="57">
        <f t="shared" si="1"/>
        <v>0</v>
      </c>
      <c r="E15" s="57">
        <f t="shared" si="1"/>
        <v>0</v>
      </c>
      <c r="F15" s="57">
        <f t="shared" si="1"/>
        <v>0</v>
      </c>
      <c r="G15" s="57">
        <f t="shared" si="1"/>
        <v>0</v>
      </c>
      <c r="H15" s="57">
        <f t="shared" si="1"/>
        <v>0</v>
      </c>
      <c r="I15" s="57">
        <f t="shared" si="1"/>
        <v>0</v>
      </c>
      <c r="J15" s="57">
        <f t="shared" si="1"/>
        <v>0</v>
      </c>
      <c r="K15" s="57">
        <f t="shared" si="1"/>
        <v>0</v>
      </c>
      <c r="L15" s="57">
        <f t="shared" si="1"/>
        <v>0</v>
      </c>
      <c r="M15" s="57">
        <f t="shared" si="1"/>
        <v>0</v>
      </c>
      <c r="N15" s="57">
        <f t="shared" si="1"/>
        <v>0</v>
      </c>
      <c r="O15" s="57">
        <f t="shared" si="1"/>
        <v>0</v>
      </c>
      <c r="P15" s="57">
        <f t="shared" si="1"/>
        <v>0</v>
      </c>
      <c r="Q15" s="57">
        <f t="shared" si="1"/>
        <v>0</v>
      </c>
      <c r="R15" s="57">
        <f t="shared" si="1"/>
        <v>0</v>
      </c>
      <c r="S15" s="57">
        <f t="shared" si="1"/>
        <v>0</v>
      </c>
      <c r="T15" s="57">
        <f t="shared" si="1"/>
        <v>0</v>
      </c>
      <c r="U15" s="57">
        <f t="shared" si="1"/>
        <v>0</v>
      </c>
      <c r="V15" s="57">
        <f t="shared" si="1"/>
        <v>0</v>
      </c>
      <c r="W15" s="57">
        <f t="shared" si="1"/>
        <v>0</v>
      </c>
      <c r="X15" s="57">
        <f t="shared" si="1"/>
        <v>0</v>
      </c>
      <c r="Y15" s="57">
        <f t="shared" si="1"/>
        <v>0</v>
      </c>
      <c r="Z15" s="57">
        <f t="shared" si="1"/>
        <v>0</v>
      </c>
      <c r="AA15" s="57">
        <f t="shared" si="1"/>
        <v>0</v>
      </c>
      <c r="AB15" s="57">
        <f t="shared" si="1"/>
        <v>0</v>
      </c>
      <c r="AC15" s="57">
        <f t="shared" si="1"/>
        <v>0</v>
      </c>
      <c r="AD15" s="27">
        <f>AVERAGE(B15:AC15)</f>
        <v>0</v>
      </c>
    </row>
    <row r="16" spans="1:31" ht="20.149999999999999" customHeight="1" x14ac:dyDescent="0.45">
      <c r="A16" s="38" t="s">
        <v>29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27"/>
    </row>
    <row r="17" spans="1:31" ht="20.149999999999999" customHeight="1" x14ac:dyDescent="0.45">
      <c r="A17" s="39" t="s">
        <v>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46"/>
      <c r="AB17" s="46"/>
      <c r="AC17" s="46"/>
      <c r="AD17" s="27"/>
    </row>
    <row r="18" spans="1:31" ht="20.149999999999999" customHeight="1" x14ac:dyDescent="0.45">
      <c r="A18" s="39" t="s">
        <v>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46"/>
      <c r="AB18" s="46"/>
      <c r="AC18" s="46"/>
      <c r="AD18" s="27"/>
    </row>
    <row r="19" spans="1:31" ht="20.149999999999999" customHeight="1" x14ac:dyDescent="0.45">
      <c r="A19" s="39" t="s">
        <v>22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72"/>
      <c r="AB19" s="72"/>
      <c r="AC19" s="72"/>
      <c r="AD19" s="27"/>
    </row>
    <row r="20" spans="1:31" ht="20.149999999999999" customHeight="1" x14ac:dyDescent="0.45">
      <c r="A20" s="39" t="s">
        <v>21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97"/>
      <c r="AB20" s="97"/>
      <c r="AC20" s="97"/>
      <c r="AD20" s="27"/>
    </row>
    <row r="21" spans="1:31" ht="20.149999999999999" customHeight="1" x14ac:dyDescent="0.45">
      <c r="A21" s="39" t="s">
        <v>23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97"/>
      <c r="AB21" s="97"/>
      <c r="AC21" s="97"/>
      <c r="AD21" s="27"/>
    </row>
    <row r="22" spans="1:31" ht="20.149999999999999" customHeight="1" x14ac:dyDescent="0.45">
      <c r="A22" s="39" t="s">
        <v>24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97"/>
      <c r="AB22" s="97"/>
      <c r="AC22" s="97"/>
      <c r="AD22" s="27"/>
    </row>
    <row r="23" spans="1:31" ht="20.149999999999999" customHeight="1" x14ac:dyDescent="0.45">
      <c r="A23" s="39" t="s">
        <v>16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46"/>
      <c r="AB23" s="46"/>
      <c r="AC23" s="46"/>
      <c r="AD23" s="27"/>
      <c r="AE23" s="36"/>
    </row>
    <row r="24" spans="1:31" ht="20.149999999999999" customHeight="1" x14ac:dyDescent="0.45">
      <c r="A24" s="39" t="s">
        <v>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108"/>
      <c r="AB24" s="108"/>
      <c r="AC24" s="108"/>
      <c r="AD24" s="27"/>
    </row>
    <row r="25" spans="1:31" ht="20.149999999999999" customHeight="1" x14ac:dyDescent="0.45">
      <c r="A25" s="39" t="s">
        <v>10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46"/>
      <c r="AB25" s="46"/>
      <c r="AC25" s="46"/>
      <c r="AD25" s="27"/>
    </row>
    <row r="26" spans="1:31" ht="20.149999999999999" customHeight="1" x14ac:dyDescent="0.45">
      <c r="A26" s="39" t="s">
        <v>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46"/>
      <c r="AB26" s="46"/>
      <c r="AC26" s="46"/>
      <c r="AD26" s="27"/>
    </row>
    <row r="27" spans="1:31" ht="20.149999999999999" customHeight="1" x14ac:dyDescent="0.45">
      <c r="A27" s="35"/>
      <c r="B27" s="57">
        <f t="shared" ref="B27:AC27" si="2">SUM(B17+B23+B24+B25+B26)</f>
        <v>0</v>
      </c>
      <c r="C27" s="57">
        <f t="shared" si="2"/>
        <v>0</v>
      </c>
      <c r="D27" s="57">
        <f t="shared" si="2"/>
        <v>0</v>
      </c>
      <c r="E27" s="57">
        <f t="shared" si="2"/>
        <v>0</v>
      </c>
      <c r="F27" s="57">
        <f t="shared" si="2"/>
        <v>0</v>
      </c>
      <c r="G27" s="57">
        <f t="shared" si="2"/>
        <v>0</v>
      </c>
      <c r="H27" s="57">
        <f t="shared" si="2"/>
        <v>0</v>
      </c>
      <c r="I27" s="57">
        <f t="shared" si="2"/>
        <v>0</v>
      </c>
      <c r="J27" s="57">
        <f t="shared" si="2"/>
        <v>0</v>
      </c>
      <c r="K27" s="57">
        <f t="shared" si="2"/>
        <v>0</v>
      </c>
      <c r="L27" s="57">
        <f t="shared" si="2"/>
        <v>0</v>
      </c>
      <c r="M27" s="57">
        <f t="shared" si="2"/>
        <v>0</v>
      </c>
      <c r="N27" s="57">
        <f t="shared" si="2"/>
        <v>0</v>
      </c>
      <c r="O27" s="57">
        <f t="shared" si="2"/>
        <v>0</v>
      </c>
      <c r="P27" s="57">
        <f t="shared" si="2"/>
        <v>0</v>
      </c>
      <c r="Q27" s="57">
        <f t="shared" si="2"/>
        <v>0</v>
      </c>
      <c r="R27" s="57">
        <f t="shared" si="2"/>
        <v>0</v>
      </c>
      <c r="S27" s="57">
        <f t="shared" si="2"/>
        <v>0</v>
      </c>
      <c r="T27" s="57">
        <f t="shared" si="2"/>
        <v>0</v>
      </c>
      <c r="U27" s="57">
        <f t="shared" si="2"/>
        <v>0</v>
      </c>
      <c r="V27" s="57">
        <f t="shared" si="2"/>
        <v>0</v>
      </c>
      <c r="W27" s="57">
        <f t="shared" si="2"/>
        <v>0</v>
      </c>
      <c r="X27" s="57">
        <f t="shared" si="2"/>
        <v>0</v>
      </c>
      <c r="Y27" s="57">
        <f t="shared" si="2"/>
        <v>0</v>
      </c>
      <c r="Z27" s="57">
        <f t="shared" si="2"/>
        <v>0</v>
      </c>
      <c r="AA27" s="57">
        <f t="shared" si="2"/>
        <v>0</v>
      </c>
      <c r="AB27" s="57">
        <f t="shared" si="2"/>
        <v>0</v>
      </c>
      <c r="AC27" s="57">
        <f t="shared" si="2"/>
        <v>0</v>
      </c>
      <c r="AD27" s="27">
        <f>AVERAGE(B27:AC27)</f>
        <v>0</v>
      </c>
    </row>
    <row r="28" spans="1:31" ht="20.149999999999999" customHeight="1" x14ac:dyDescent="0.45">
      <c r="A28" s="36" t="s">
        <v>11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27"/>
    </row>
    <row r="29" spans="1:31" ht="20.149999999999999" customHeight="1" x14ac:dyDescent="0.45">
      <c r="A29" s="35" t="s">
        <v>12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27"/>
    </row>
    <row r="30" spans="1:31" ht="20.149999999999999" customHeight="1" x14ac:dyDescent="0.45">
      <c r="A30" s="35" t="s">
        <v>27</v>
      </c>
      <c r="B30" s="109"/>
      <c r="C30" s="109"/>
      <c r="D30" s="109"/>
      <c r="E30" s="109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57"/>
      <c r="AC30" s="57"/>
      <c r="AD30" s="27">
        <f>SUM(B30:AC30)</f>
        <v>0</v>
      </c>
    </row>
    <row r="31" spans="1:31" ht="20.149999999999999" customHeight="1" x14ac:dyDescent="0.45">
      <c r="A31" s="35" t="s">
        <v>4</v>
      </c>
      <c r="B31" s="109"/>
      <c r="C31" s="109"/>
      <c r="D31" s="109"/>
      <c r="E31" s="109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57"/>
      <c r="AC31" s="57"/>
      <c r="AD31" s="27"/>
    </row>
    <row r="32" spans="1:31" ht="20.149999999999999" customHeight="1" x14ac:dyDescent="0.45">
      <c r="A32" s="35" t="s">
        <v>13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27"/>
    </row>
    <row r="33" spans="1:31" ht="20.149999999999999" customHeight="1" x14ac:dyDescent="0.45">
      <c r="A33" s="35" t="s">
        <v>10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27"/>
    </row>
    <row r="34" spans="1:31" ht="20.149999999999999" customHeight="1" x14ac:dyDescent="0.45">
      <c r="A34" s="35"/>
      <c r="B34" s="57">
        <f t="shared" ref="B34:AC34" si="3">SUM(B29:B33)</f>
        <v>0</v>
      </c>
      <c r="C34" s="57">
        <f t="shared" si="3"/>
        <v>0</v>
      </c>
      <c r="D34" s="57">
        <f t="shared" si="3"/>
        <v>0</v>
      </c>
      <c r="E34" s="57">
        <f t="shared" si="3"/>
        <v>0</v>
      </c>
      <c r="F34" s="57">
        <f t="shared" si="3"/>
        <v>0</v>
      </c>
      <c r="G34" s="57">
        <f t="shared" si="3"/>
        <v>0</v>
      </c>
      <c r="H34" s="57">
        <f t="shared" si="3"/>
        <v>0</v>
      </c>
      <c r="I34" s="57">
        <f t="shared" si="3"/>
        <v>0</v>
      </c>
      <c r="J34" s="57">
        <f t="shared" si="3"/>
        <v>0</v>
      </c>
      <c r="K34" s="57">
        <f t="shared" si="3"/>
        <v>0</v>
      </c>
      <c r="L34" s="57">
        <f t="shared" si="3"/>
        <v>0</v>
      </c>
      <c r="M34" s="57">
        <f t="shared" si="3"/>
        <v>0</v>
      </c>
      <c r="N34" s="57">
        <f t="shared" si="3"/>
        <v>0</v>
      </c>
      <c r="O34" s="57">
        <f t="shared" si="3"/>
        <v>0</v>
      </c>
      <c r="P34" s="57">
        <f t="shared" si="3"/>
        <v>0</v>
      </c>
      <c r="Q34" s="57">
        <f t="shared" si="3"/>
        <v>0</v>
      </c>
      <c r="R34" s="57">
        <f t="shared" si="3"/>
        <v>0</v>
      </c>
      <c r="S34" s="57">
        <f t="shared" si="3"/>
        <v>0</v>
      </c>
      <c r="T34" s="57">
        <f t="shared" si="3"/>
        <v>0</v>
      </c>
      <c r="U34" s="57">
        <f t="shared" si="3"/>
        <v>0</v>
      </c>
      <c r="V34" s="57">
        <f t="shared" si="3"/>
        <v>0</v>
      </c>
      <c r="W34" s="57">
        <f t="shared" si="3"/>
        <v>0</v>
      </c>
      <c r="X34" s="57">
        <f t="shared" si="3"/>
        <v>0</v>
      </c>
      <c r="Y34" s="57">
        <f t="shared" si="3"/>
        <v>0</v>
      </c>
      <c r="Z34" s="57">
        <f t="shared" si="3"/>
        <v>0</v>
      </c>
      <c r="AA34" s="57">
        <f t="shared" si="3"/>
        <v>0</v>
      </c>
      <c r="AB34" s="57">
        <f t="shared" si="3"/>
        <v>0</v>
      </c>
      <c r="AC34" s="57">
        <f t="shared" si="3"/>
        <v>0</v>
      </c>
      <c r="AD34" s="27">
        <f>AVERAGE(B34:AC34)</f>
        <v>0</v>
      </c>
      <c r="AE34" s="36"/>
    </row>
    <row r="35" spans="1:31" ht="20.149999999999999" customHeight="1" x14ac:dyDescent="0.45">
      <c r="A35" s="36" t="s">
        <v>30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27"/>
      <c r="AE35" s="36"/>
    </row>
    <row r="36" spans="1:31" ht="20.149999999999999" customHeight="1" x14ac:dyDescent="0.45">
      <c r="A36" s="35" t="s">
        <v>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27" t="e">
        <f>AVERAGE(B36:AC36)</f>
        <v>#DIV/0!</v>
      </c>
    </row>
    <row r="37" spans="1:31" ht="20.149999999999999" customHeight="1" x14ac:dyDescent="0.45">
      <c r="A37" s="35" t="s">
        <v>14</v>
      </c>
      <c r="B37" s="57">
        <f t="shared" ref="B37:AC37" si="4">SUM(B8+B15+B27+B34+B36)</f>
        <v>16.792000000000002</v>
      </c>
      <c r="C37" s="57">
        <f t="shared" si="4"/>
        <v>14.084</v>
      </c>
      <c r="D37" s="57">
        <f t="shared" si="4"/>
        <v>15.510000000000002</v>
      </c>
      <c r="E37" s="57">
        <f t="shared" si="4"/>
        <v>15.005000000000001</v>
      </c>
      <c r="F37" s="57">
        <f t="shared" si="4"/>
        <v>14.676</v>
      </c>
      <c r="G37" s="57">
        <f t="shared" si="4"/>
        <v>15.639999999999999</v>
      </c>
      <c r="H37" s="57">
        <f t="shared" si="4"/>
        <v>14.894</v>
      </c>
      <c r="I37" s="57">
        <f t="shared" si="4"/>
        <v>15.515000000000001</v>
      </c>
      <c r="J37" s="57">
        <f t="shared" si="4"/>
        <v>15.375999999999999</v>
      </c>
      <c r="K37" s="57">
        <f t="shared" si="4"/>
        <v>14.132999999999999</v>
      </c>
      <c r="L37" s="57">
        <f t="shared" si="4"/>
        <v>15.382</v>
      </c>
      <c r="M37" s="57">
        <f t="shared" si="4"/>
        <v>14.403</v>
      </c>
      <c r="N37" s="57">
        <f t="shared" si="4"/>
        <v>15.206999999999999</v>
      </c>
      <c r="O37" s="57">
        <f t="shared" si="4"/>
        <v>14.593999999999999</v>
      </c>
      <c r="P37" s="57">
        <f t="shared" si="4"/>
        <v>15.712</v>
      </c>
      <c r="Q37" s="57">
        <f t="shared" si="4"/>
        <v>15.443999999999999</v>
      </c>
      <c r="R37" s="57">
        <f t="shared" si="4"/>
        <v>14.451000000000001</v>
      </c>
      <c r="S37" s="57">
        <f t="shared" si="4"/>
        <v>14.173</v>
      </c>
      <c r="T37" s="57">
        <f t="shared" si="4"/>
        <v>15.157</v>
      </c>
      <c r="U37" s="57">
        <f t="shared" si="4"/>
        <v>14.822000000000001</v>
      </c>
      <c r="V37" s="57">
        <f t="shared" si="4"/>
        <v>14.69</v>
      </c>
      <c r="W37" s="57">
        <f t="shared" si="4"/>
        <v>14.239000000000001</v>
      </c>
      <c r="X37" s="57">
        <f t="shared" si="4"/>
        <v>15.145</v>
      </c>
      <c r="Y37" s="57">
        <f t="shared" si="4"/>
        <v>15.35</v>
      </c>
      <c r="Z37" s="57">
        <f t="shared" si="4"/>
        <v>15.529</v>
      </c>
      <c r="AA37" s="57">
        <f t="shared" si="4"/>
        <v>13.701000000000001</v>
      </c>
      <c r="AB37" s="57">
        <f t="shared" si="4"/>
        <v>14.257</v>
      </c>
      <c r="AC37" s="57">
        <f t="shared" si="4"/>
        <v>15.178999999999998</v>
      </c>
      <c r="AD37" s="27"/>
    </row>
    <row r="38" spans="1:31" ht="20.149999999999999" customHeight="1" x14ac:dyDescent="0.45">
      <c r="A38" s="35" t="s">
        <v>15</v>
      </c>
      <c r="B38" s="57">
        <f t="shared" ref="B38:AC38" si="5">-SUM(B13+B14+B25+B26+B32+B33)</f>
        <v>0</v>
      </c>
      <c r="C38" s="57">
        <f t="shared" si="5"/>
        <v>0</v>
      </c>
      <c r="D38" s="57">
        <f t="shared" si="5"/>
        <v>0</v>
      </c>
      <c r="E38" s="57">
        <f t="shared" si="5"/>
        <v>0</v>
      </c>
      <c r="F38" s="57">
        <f t="shared" si="5"/>
        <v>0</v>
      </c>
      <c r="G38" s="57">
        <f t="shared" si="5"/>
        <v>0</v>
      </c>
      <c r="H38" s="57">
        <f t="shared" si="5"/>
        <v>0</v>
      </c>
      <c r="I38" s="57">
        <f t="shared" si="5"/>
        <v>0</v>
      </c>
      <c r="J38" s="57">
        <f t="shared" si="5"/>
        <v>0</v>
      </c>
      <c r="K38" s="57">
        <f t="shared" si="5"/>
        <v>0</v>
      </c>
      <c r="L38" s="57">
        <f t="shared" si="5"/>
        <v>0</v>
      </c>
      <c r="M38" s="57">
        <f t="shared" si="5"/>
        <v>0</v>
      </c>
      <c r="N38" s="57">
        <f t="shared" si="5"/>
        <v>0</v>
      </c>
      <c r="O38" s="57">
        <f t="shared" si="5"/>
        <v>0</v>
      </c>
      <c r="P38" s="57">
        <f t="shared" si="5"/>
        <v>0</v>
      </c>
      <c r="Q38" s="57">
        <f t="shared" si="5"/>
        <v>0</v>
      </c>
      <c r="R38" s="57">
        <f t="shared" si="5"/>
        <v>0</v>
      </c>
      <c r="S38" s="57">
        <f t="shared" si="5"/>
        <v>0</v>
      </c>
      <c r="T38" s="57">
        <f t="shared" si="5"/>
        <v>0</v>
      </c>
      <c r="U38" s="57">
        <f t="shared" si="5"/>
        <v>0</v>
      </c>
      <c r="V38" s="57">
        <f t="shared" si="5"/>
        <v>0</v>
      </c>
      <c r="W38" s="57">
        <f t="shared" si="5"/>
        <v>0</v>
      </c>
      <c r="X38" s="57">
        <f t="shared" si="5"/>
        <v>0</v>
      </c>
      <c r="Y38" s="57">
        <f t="shared" si="5"/>
        <v>0</v>
      </c>
      <c r="Z38" s="57">
        <f t="shared" si="5"/>
        <v>0</v>
      </c>
      <c r="AA38" s="57">
        <f t="shared" si="5"/>
        <v>0</v>
      </c>
      <c r="AB38" s="57">
        <f t="shared" si="5"/>
        <v>0</v>
      </c>
      <c r="AC38" s="57">
        <f t="shared" si="5"/>
        <v>0</v>
      </c>
      <c r="AD38" s="27"/>
    </row>
    <row r="39" spans="1:31" ht="20.149999999999999" customHeight="1" x14ac:dyDescent="0.45">
      <c r="A39" s="36" t="s">
        <v>19</v>
      </c>
      <c r="B39" s="57">
        <f t="shared" ref="B39:AC39" si="6">SUM(B37:B38)</f>
        <v>16.792000000000002</v>
      </c>
      <c r="C39" s="57">
        <f t="shared" si="6"/>
        <v>14.084</v>
      </c>
      <c r="D39" s="57">
        <f t="shared" si="6"/>
        <v>15.510000000000002</v>
      </c>
      <c r="E39" s="57">
        <f t="shared" si="6"/>
        <v>15.005000000000001</v>
      </c>
      <c r="F39" s="57">
        <f t="shared" si="6"/>
        <v>14.676</v>
      </c>
      <c r="G39" s="57">
        <f t="shared" si="6"/>
        <v>15.639999999999999</v>
      </c>
      <c r="H39" s="57">
        <f t="shared" si="6"/>
        <v>14.894</v>
      </c>
      <c r="I39" s="57">
        <f t="shared" si="6"/>
        <v>15.515000000000001</v>
      </c>
      <c r="J39" s="57">
        <f t="shared" si="6"/>
        <v>15.375999999999999</v>
      </c>
      <c r="K39" s="57">
        <f t="shared" si="6"/>
        <v>14.132999999999999</v>
      </c>
      <c r="L39" s="57">
        <f t="shared" si="6"/>
        <v>15.382</v>
      </c>
      <c r="M39" s="57">
        <f t="shared" si="6"/>
        <v>14.403</v>
      </c>
      <c r="N39" s="57">
        <f t="shared" si="6"/>
        <v>15.206999999999999</v>
      </c>
      <c r="O39" s="57">
        <f t="shared" si="6"/>
        <v>14.593999999999999</v>
      </c>
      <c r="P39" s="57">
        <f t="shared" si="6"/>
        <v>15.712</v>
      </c>
      <c r="Q39" s="57">
        <f t="shared" si="6"/>
        <v>15.443999999999999</v>
      </c>
      <c r="R39" s="57">
        <f t="shared" si="6"/>
        <v>14.451000000000001</v>
      </c>
      <c r="S39" s="57">
        <f t="shared" si="6"/>
        <v>14.173</v>
      </c>
      <c r="T39" s="57">
        <f t="shared" si="6"/>
        <v>15.157</v>
      </c>
      <c r="U39" s="57">
        <f t="shared" si="6"/>
        <v>14.822000000000001</v>
      </c>
      <c r="V39" s="57">
        <f t="shared" si="6"/>
        <v>14.69</v>
      </c>
      <c r="W39" s="57">
        <f t="shared" si="6"/>
        <v>14.239000000000001</v>
      </c>
      <c r="X39" s="57">
        <f t="shared" si="6"/>
        <v>15.145</v>
      </c>
      <c r="Y39" s="57">
        <f t="shared" si="6"/>
        <v>15.35</v>
      </c>
      <c r="Z39" s="57">
        <f t="shared" si="6"/>
        <v>15.529</v>
      </c>
      <c r="AA39" s="57">
        <f t="shared" si="6"/>
        <v>13.701000000000001</v>
      </c>
      <c r="AB39" s="57">
        <f t="shared" si="6"/>
        <v>14.257</v>
      </c>
      <c r="AC39" s="57">
        <f t="shared" si="6"/>
        <v>15.178999999999998</v>
      </c>
      <c r="AD39" s="27">
        <f>AVERAGE(B39:AC39)</f>
        <v>14.966428571428569</v>
      </c>
    </row>
    <row r="40" spans="1:31" ht="20.149999999999999" customHeight="1" x14ac:dyDescent="0.45">
      <c r="A40" s="36"/>
      <c r="B40" s="20"/>
      <c r="C40" s="40"/>
      <c r="D40" s="40"/>
      <c r="E40" s="40"/>
      <c r="F40" s="40"/>
      <c r="G40" s="40"/>
      <c r="H40" s="45"/>
      <c r="I40" s="46"/>
      <c r="J40" s="46"/>
      <c r="K40" s="46"/>
      <c r="L40" s="46"/>
      <c r="M40" s="46"/>
      <c r="N40" s="46"/>
      <c r="O40" s="46"/>
      <c r="P40" s="46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4"/>
    </row>
    <row r="41" spans="1:31" ht="20.149999999999999" customHeight="1" x14ac:dyDescent="0.45">
      <c r="A41" s="35"/>
      <c r="B41" s="39"/>
      <c r="C41" s="39"/>
      <c r="D41" s="39"/>
      <c r="E41" s="39"/>
      <c r="F41" s="39"/>
      <c r="G41" s="39"/>
      <c r="H41" s="39"/>
      <c r="I41" s="48"/>
      <c r="J41" s="48"/>
      <c r="K41" s="48"/>
      <c r="L41" s="48"/>
      <c r="M41" s="48"/>
      <c r="N41" s="48"/>
      <c r="O41" s="48"/>
      <c r="P41" s="48"/>
      <c r="Q41" s="45"/>
      <c r="R41" s="45"/>
      <c r="S41" s="39"/>
      <c r="T41" s="39"/>
      <c r="U41" s="39"/>
      <c r="V41" s="39"/>
      <c r="W41" s="39"/>
      <c r="X41" s="39"/>
      <c r="Y41" s="39"/>
      <c r="Z41" s="48"/>
      <c r="AA41" s="48"/>
      <c r="AB41" s="48"/>
      <c r="AC41" s="48"/>
      <c r="AD41" s="50"/>
    </row>
    <row r="42" spans="1:31" ht="20.149999999999999" customHeight="1" x14ac:dyDescent="0.4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4"/>
      <c r="AE42" s="36"/>
    </row>
    <row r="43" spans="1:31" ht="20.149999999999999" customHeight="1" x14ac:dyDescent="0.45">
      <c r="A43" s="35"/>
      <c r="B43" s="35"/>
      <c r="C43" s="35"/>
      <c r="D43" s="35"/>
      <c r="E43" s="35"/>
      <c r="F43" s="35"/>
      <c r="G43" s="35"/>
      <c r="H43" s="35"/>
      <c r="I43" s="102"/>
      <c r="J43" s="102"/>
      <c r="K43" s="102"/>
      <c r="L43" s="102"/>
      <c r="M43" s="102"/>
      <c r="N43" s="102"/>
      <c r="O43" s="102"/>
      <c r="P43" s="102"/>
      <c r="Q43" s="37"/>
      <c r="R43" s="37"/>
      <c r="S43" s="35"/>
      <c r="T43" s="35"/>
      <c r="U43" s="35"/>
      <c r="V43" s="35"/>
      <c r="W43" s="35"/>
      <c r="X43" s="35"/>
      <c r="Y43" s="35"/>
      <c r="Z43" s="102"/>
      <c r="AA43" s="102"/>
      <c r="AB43" s="102"/>
      <c r="AC43" s="102"/>
      <c r="AD43" s="104"/>
    </row>
  </sheetData>
  <phoneticPr fontId="13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5" zoomScaleNormal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activeCell="A35" sqref="A35"/>
    </sheetView>
  </sheetViews>
  <sheetFormatPr defaultColWidth="8.69140625" defaultRowHeight="20.149999999999999" customHeight="1" x14ac:dyDescent="0.45"/>
  <cols>
    <col min="1" max="1" width="32.3046875" customWidth="1"/>
    <col min="2" max="32" width="8.23046875" customWidth="1"/>
    <col min="33" max="33" width="8.23046875" style="23" customWidth="1"/>
  </cols>
  <sheetData>
    <row r="1" spans="1:34" ht="20.149999999999999" customHeight="1" x14ac:dyDescent="0.45">
      <c r="A1" s="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49"/>
      <c r="AH1" s="2"/>
    </row>
    <row r="2" spans="1:34" ht="20.149999999999999" customHeight="1" x14ac:dyDescent="0.45">
      <c r="A2" s="1">
        <v>42795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49"/>
      <c r="AH2" s="2"/>
    </row>
    <row r="3" spans="1:34" ht="20.149999999999999" customHeight="1" x14ac:dyDescent="0.45">
      <c r="A3" s="3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  <c r="AA3" s="98"/>
      <c r="AB3" s="55"/>
      <c r="AC3" s="55"/>
      <c r="AD3" s="55"/>
      <c r="AE3" s="55"/>
      <c r="AF3" s="55"/>
      <c r="AG3" s="33"/>
      <c r="AH3" s="2"/>
    </row>
    <row r="4" spans="1:34" ht="20.149999999999999" customHeight="1" x14ac:dyDescent="0.45">
      <c r="A4" s="7"/>
      <c r="B4" s="59">
        <v>1</v>
      </c>
      <c r="C4" s="59">
        <v>2</v>
      </c>
      <c r="D4" s="59">
        <v>3</v>
      </c>
      <c r="E4" s="59">
        <v>4</v>
      </c>
      <c r="F4" s="59">
        <v>5</v>
      </c>
      <c r="G4" s="59">
        <v>6</v>
      </c>
      <c r="H4" s="59">
        <v>7</v>
      </c>
      <c r="I4" s="59">
        <v>8</v>
      </c>
      <c r="J4" s="59">
        <v>9</v>
      </c>
      <c r="K4" s="59">
        <v>10</v>
      </c>
      <c r="L4" s="59">
        <v>11</v>
      </c>
      <c r="M4" s="59">
        <v>12</v>
      </c>
      <c r="N4" s="59">
        <v>13</v>
      </c>
      <c r="O4" s="59">
        <v>14</v>
      </c>
      <c r="P4" s="59">
        <v>15</v>
      </c>
      <c r="Q4" s="60">
        <v>16</v>
      </c>
      <c r="R4" s="60">
        <v>17</v>
      </c>
      <c r="S4" s="61">
        <v>18</v>
      </c>
      <c r="T4" s="61">
        <v>19</v>
      </c>
      <c r="U4" s="61">
        <v>20</v>
      </c>
      <c r="V4" s="61">
        <v>21</v>
      </c>
      <c r="W4" s="61">
        <v>22</v>
      </c>
      <c r="X4" s="61">
        <v>23</v>
      </c>
      <c r="Y4" s="61">
        <v>24</v>
      </c>
      <c r="Z4" s="60">
        <v>25</v>
      </c>
      <c r="AA4" s="60">
        <v>26</v>
      </c>
      <c r="AB4" s="60">
        <v>27</v>
      </c>
      <c r="AC4" s="60">
        <v>28</v>
      </c>
      <c r="AD4" s="60">
        <v>29</v>
      </c>
      <c r="AE4" s="60">
        <v>30</v>
      </c>
      <c r="AF4" s="60">
        <v>31</v>
      </c>
      <c r="AG4" s="107"/>
      <c r="AH4" s="2"/>
    </row>
    <row r="5" spans="1:34" ht="20.149999999999999" customHeight="1" x14ac:dyDescent="0.45">
      <c r="A5" s="8" t="s">
        <v>0</v>
      </c>
      <c r="B5" s="39"/>
      <c r="C5" s="39"/>
      <c r="D5" s="39"/>
      <c r="E5" s="39"/>
      <c r="F5" s="39"/>
      <c r="G5" s="39"/>
      <c r="H5" s="39"/>
      <c r="I5" s="48"/>
      <c r="J5" s="48"/>
      <c r="K5" s="48"/>
      <c r="L5" s="48"/>
      <c r="M5" s="48"/>
      <c r="N5" s="48"/>
      <c r="O5" s="48"/>
      <c r="P5" s="48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46"/>
      <c r="AG5" s="99"/>
      <c r="AH5" s="3"/>
    </row>
    <row r="6" spans="1:34" ht="20.149999999999999" customHeight="1" x14ac:dyDescent="0.45">
      <c r="A6" s="7" t="s">
        <v>1</v>
      </c>
      <c r="B6" s="9">
        <v>1.7170000000000001</v>
      </c>
      <c r="C6" s="9">
        <v>1.7949999999999999</v>
      </c>
      <c r="D6" s="9">
        <v>1.7</v>
      </c>
      <c r="E6" s="9">
        <v>1.641</v>
      </c>
      <c r="F6" s="9">
        <v>1.7609999999999999</v>
      </c>
      <c r="G6" s="9">
        <v>1.649</v>
      </c>
      <c r="H6" s="9">
        <v>1.127</v>
      </c>
      <c r="I6" s="128">
        <v>1.153</v>
      </c>
      <c r="J6" s="128">
        <v>1.8009999999999999</v>
      </c>
      <c r="K6" s="9">
        <v>1.845</v>
      </c>
      <c r="L6" s="128">
        <v>1.841</v>
      </c>
      <c r="M6" s="128">
        <v>1.802</v>
      </c>
      <c r="N6" s="128">
        <v>1.7989999999999999</v>
      </c>
      <c r="O6" s="128">
        <v>1.76</v>
      </c>
      <c r="P6" s="128">
        <v>0.13600000000000001</v>
      </c>
      <c r="Q6" s="128">
        <v>1.6779999999999999</v>
      </c>
      <c r="R6" s="128">
        <v>1.748</v>
      </c>
      <c r="S6" s="128">
        <v>2.113</v>
      </c>
      <c r="T6" s="128">
        <v>1.887</v>
      </c>
      <c r="U6" s="128">
        <v>1.617</v>
      </c>
      <c r="V6" s="128">
        <v>1.643</v>
      </c>
      <c r="W6" s="128">
        <v>2.1459999999999999</v>
      </c>
      <c r="X6" s="128">
        <v>1.5389999999999999</v>
      </c>
      <c r="Y6" s="128">
        <v>1.587</v>
      </c>
      <c r="Z6" s="128">
        <v>1.5960000000000001</v>
      </c>
      <c r="AA6" s="128">
        <v>1.5820000000000001</v>
      </c>
      <c r="AB6" s="128">
        <v>1.5840000000000001</v>
      </c>
      <c r="AC6" s="128">
        <v>1.6419999999999999</v>
      </c>
      <c r="AD6" s="128">
        <v>1.698</v>
      </c>
      <c r="AE6" s="128">
        <v>1.8979999999999999</v>
      </c>
      <c r="AF6" s="128">
        <v>1.619</v>
      </c>
      <c r="AG6" s="27"/>
      <c r="AH6" s="5"/>
    </row>
    <row r="7" spans="1:34" ht="20.149999999999999" customHeight="1" x14ac:dyDescent="0.45">
      <c r="A7" s="7" t="s">
        <v>2</v>
      </c>
      <c r="B7" s="46">
        <v>12.304</v>
      </c>
      <c r="C7" s="46">
        <v>12.941000000000001</v>
      </c>
      <c r="D7" s="46">
        <v>13.688000000000001</v>
      </c>
      <c r="E7" s="46">
        <v>13.391</v>
      </c>
      <c r="F7" s="46">
        <v>12.198</v>
      </c>
      <c r="G7" s="46">
        <v>14.52</v>
      </c>
      <c r="H7" s="46">
        <v>13.423</v>
      </c>
      <c r="I7" s="67">
        <v>13.054</v>
      </c>
      <c r="J7" s="67">
        <v>13.612</v>
      </c>
      <c r="K7" s="46">
        <v>13.132</v>
      </c>
      <c r="L7" s="67">
        <v>12.63</v>
      </c>
      <c r="M7" s="67">
        <v>13.192</v>
      </c>
      <c r="N7" s="67">
        <v>13.324</v>
      </c>
      <c r="O7" s="67">
        <v>11.512</v>
      </c>
      <c r="P7" s="67">
        <v>14.53</v>
      </c>
      <c r="Q7" s="67">
        <v>13.782</v>
      </c>
      <c r="R7" s="67">
        <v>12.702</v>
      </c>
      <c r="S7" s="67">
        <v>12.307</v>
      </c>
      <c r="T7" s="67">
        <v>12.736000000000001</v>
      </c>
      <c r="U7" s="67">
        <v>14.432</v>
      </c>
      <c r="V7" s="67">
        <v>13.093999999999999</v>
      </c>
      <c r="W7" s="67">
        <v>12.388999999999999</v>
      </c>
      <c r="X7" s="67">
        <v>13.798999999999999</v>
      </c>
      <c r="Y7" s="67">
        <v>13.765000000000001</v>
      </c>
      <c r="Z7" s="67">
        <v>14.818</v>
      </c>
      <c r="AA7" s="67">
        <v>13.327999999999999</v>
      </c>
      <c r="AB7" s="67">
        <v>15.23</v>
      </c>
      <c r="AC7" s="67">
        <v>13.034000000000001</v>
      </c>
      <c r="AD7" s="67">
        <v>13.263</v>
      </c>
      <c r="AE7" s="67">
        <v>13.48</v>
      </c>
      <c r="AF7" s="67">
        <v>12.833</v>
      </c>
      <c r="AG7" s="27"/>
      <c r="AH7" s="12"/>
    </row>
    <row r="8" spans="1:34" ht="20.149999999999999" customHeight="1" x14ac:dyDescent="0.45">
      <c r="A8" s="7"/>
      <c r="B8" s="57">
        <f t="shared" ref="B8:AF8" si="0">SUM(B6:B7)</f>
        <v>14.021000000000001</v>
      </c>
      <c r="C8" s="57">
        <f t="shared" si="0"/>
        <v>14.736000000000001</v>
      </c>
      <c r="D8" s="57">
        <f t="shared" si="0"/>
        <v>15.388</v>
      </c>
      <c r="E8" s="57">
        <f t="shared" si="0"/>
        <v>15.032</v>
      </c>
      <c r="F8" s="57">
        <f t="shared" si="0"/>
        <v>13.959</v>
      </c>
      <c r="G8" s="57">
        <f t="shared" si="0"/>
        <v>16.169</v>
      </c>
      <c r="H8" s="57">
        <f t="shared" si="0"/>
        <v>14.55</v>
      </c>
      <c r="I8" s="57">
        <f t="shared" si="0"/>
        <v>14.207000000000001</v>
      </c>
      <c r="J8" s="57">
        <f t="shared" si="0"/>
        <v>15.413</v>
      </c>
      <c r="K8" s="57">
        <f t="shared" si="0"/>
        <v>14.977</v>
      </c>
      <c r="L8" s="57">
        <f t="shared" si="0"/>
        <v>14.471</v>
      </c>
      <c r="M8" s="57">
        <f t="shared" si="0"/>
        <v>14.994</v>
      </c>
      <c r="N8" s="57">
        <f t="shared" si="0"/>
        <v>15.122999999999999</v>
      </c>
      <c r="O8" s="57">
        <f t="shared" si="0"/>
        <v>13.272</v>
      </c>
      <c r="P8" s="57">
        <f t="shared" si="0"/>
        <v>14.665999999999999</v>
      </c>
      <c r="Q8" s="57">
        <f t="shared" si="0"/>
        <v>15.46</v>
      </c>
      <c r="R8" s="57">
        <f t="shared" si="0"/>
        <v>14.45</v>
      </c>
      <c r="S8" s="57">
        <f t="shared" si="0"/>
        <v>14.42</v>
      </c>
      <c r="T8" s="57">
        <f t="shared" si="0"/>
        <v>14.623000000000001</v>
      </c>
      <c r="U8" s="57">
        <f t="shared" si="0"/>
        <v>16.048999999999999</v>
      </c>
      <c r="V8" s="57">
        <f t="shared" si="0"/>
        <v>14.737</v>
      </c>
      <c r="W8" s="57">
        <f t="shared" si="0"/>
        <v>14.535</v>
      </c>
      <c r="X8" s="57">
        <f t="shared" si="0"/>
        <v>15.337999999999999</v>
      </c>
      <c r="Y8" s="57">
        <f t="shared" si="0"/>
        <v>15.352</v>
      </c>
      <c r="Z8" s="57">
        <f t="shared" si="0"/>
        <v>16.414000000000001</v>
      </c>
      <c r="AA8" s="57">
        <f t="shared" si="0"/>
        <v>14.91</v>
      </c>
      <c r="AB8" s="57">
        <f t="shared" si="0"/>
        <v>16.814</v>
      </c>
      <c r="AC8" s="57">
        <f t="shared" si="0"/>
        <v>14.676</v>
      </c>
      <c r="AD8" s="57">
        <f t="shared" si="0"/>
        <v>14.961</v>
      </c>
      <c r="AE8" s="57">
        <f t="shared" si="0"/>
        <v>15.378</v>
      </c>
      <c r="AF8" s="57">
        <f t="shared" si="0"/>
        <v>14.452</v>
      </c>
      <c r="AG8" s="27">
        <f>AVERAGE(B8:AF8)</f>
        <v>14.953129032258065</v>
      </c>
      <c r="AH8" s="12"/>
    </row>
    <row r="9" spans="1:34" ht="20.149999999999999" customHeight="1" x14ac:dyDescent="0.45">
      <c r="A9" s="8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27"/>
      <c r="AH9" s="12"/>
    </row>
    <row r="10" spans="1:34" ht="20.149999999999999" customHeight="1" x14ac:dyDescent="0.45">
      <c r="A10" s="7" t="s">
        <v>17</v>
      </c>
      <c r="B10" s="100"/>
      <c r="C10" s="100"/>
      <c r="D10" s="100"/>
      <c r="E10" s="100"/>
      <c r="F10" s="100"/>
      <c r="G10" s="100"/>
      <c r="H10" s="100"/>
      <c r="I10" s="100"/>
      <c r="J10" s="63"/>
      <c r="K10" s="56"/>
      <c r="L10" s="63"/>
      <c r="M10" s="63"/>
      <c r="N10" s="63"/>
      <c r="O10" s="63"/>
      <c r="P10" s="63"/>
      <c r="Q10" s="63"/>
      <c r="R10" s="63"/>
      <c r="S10" s="56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27"/>
      <c r="AH10" s="12"/>
    </row>
    <row r="11" spans="1:34" ht="20.149999999999999" customHeight="1" x14ac:dyDescent="0.45">
      <c r="A11" s="6" t="s">
        <v>25</v>
      </c>
      <c r="B11" s="63"/>
      <c r="C11" s="63"/>
      <c r="D11" s="63"/>
      <c r="E11" s="63"/>
      <c r="F11" s="63"/>
      <c r="G11" s="63"/>
      <c r="H11" s="63"/>
      <c r="I11" s="63"/>
      <c r="J11" s="63"/>
      <c r="K11" s="56"/>
      <c r="L11" s="63"/>
      <c r="M11" s="63"/>
      <c r="N11" s="63"/>
      <c r="O11" s="63"/>
      <c r="P11" s="63"/>
      <c r="Q11" s="63"/>
      <c r="R11" s="63"/>
      <c r="S11" s="56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27"/>
      <c r="AH11" s="12"/>
    </row>
    <row r="12" spans="1:34" ht="20.149999999999999" customHeight="1" x14ac:dyDescent="0.45">
      <c r="A12" s="7" t="s">
        <v>5</v>
      </c>
      <c r="B12" s="63"/>
      <c r="C12" s="63"/>
      <c r="D12" s="63"/>
      <c r="E12" s="63"/>
      <c r="F12" s="63"/>
      <c r="G12" s="63"/>
      <c r="H12" s="63"/>
      <c r="I12" s="63"/>
      <c r="J12" s="63"/>
      <c r="K12" s="56"/>
      <c r="L12" s="63"/>
      <c r="M12" s="63"/>
      <c r="N12" s="63"/>
      <c r="O12" s="63"/>
      <c r="P12" s="63"/>
      <c r="Q12" s="63"/>
      <c r="R12" s="63"/>
      <c r="S12" s="56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27"/>
      <c r="AH12" s="12"/>
    </row>
    <row r="13" spans="1:34" ht="20.149999999999999" customHeight="1" x14ac:dyDescent="0.45">
      <c r="A13" s="7" t="s">
        <v>6</v>
      </c>
      <c r="B13" s="63"/>
      <c r="C13" s="63"/>
      <c r="D13" s="63"/>
      <c r="E13" s="63"/>
      <c r="F13" s="63"/>
      <c r="G13" s="63"/>
      <c r="H13" s="63"/>
      <c r="I13" s="63"/>
      <c r="J13" s="63"/>
      <c r="K13" s="56"/>
      <c r="L13" s="63"/>
      <c r="M13" s="63"/>
      <c r="N13" s="63"/>
      <c r="O13" s="63"/>
      <c r="P13" s="63"/>
      <c r="Q13" s="63"/>
      <c r="R13" s="63"/>
      <c r="S13" s="56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27"/>
      <c r="AH13" s="12"/>
    </row>
    <row r="14" spans="1:34" ht="20.149999999999999" customHeight="1" x14ac:dyDescent="0.45">
      <c r="A14" s="7" t="s">
        <v>7</v>
      </c>
      <c r="B14" s="63"/>
      <c r="C14" s="63"/>
      <c r="D14" s="63"/>
      <c r="E14" s="63"/>
      <c r="F14" s="63"/>
      <c r="G14" s="63"/>
      <c r="H14" s="63"/>
      <c r="I14" s="63"/>
      <c r="J14" s="63"/>
      <c r="K14" s="56"/>
      <c r="L14" s="63"/>
      <c r="M14" s="63"/>
      <c r="N14" s="63"/>
      <c r="O14" s="63"/>
      <c r="P14" s="63"/>
      <c r="Q14" s="63"/>
      <c r="R14" s="63"/>
      <c r="S14" s="56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27"/>
      <c r="AH14" s="12"/>
    </row>
    <row r="15" spans="1:34" ht="20.149999999999999" customHeight="1" x14ac:dyDescent="0.45">
      <c r="A15" s="7"/>
      <c r="B15" s="57">
        <f t="shared" ref="B15:AF15" si="1">SUM(B10:B14)</f>
        <v>0</v>
      </c>
      <c r="C15" s="57">
        <f t="shared" si="1"/>
        <v>0</v>
      </c>
      <c r="D15" s="57">
        <f t="shared" si="1"/>
        <v>0</v>
      </c>
      <c r="E15" s="57">
        <f t="shared" si="1"/>
        <v>0</v>
      </c>
      <c r="F15" s="57">
        <f t="shared" si="1"/>
        <v>0</v>
      </c>
      <c r="G15" s="57">
        <f t="shared" si="1"/>
        <v>0</v>
      </c>
      <c r="H15" s="57">
        <f t="shared" si="1"/>
        <v>0</v>
      </c>
      <c r="I15" s="57">
        <f t="shared" si="1"/>
        <v>0</v>
      </c>
      <c r="J15" s="57">
        <f t="shared" si="1"/>
        <v>0</v>
      </c>
      <c r="K15" s="57">
        <f t="shared" si="1"/>
        <v>0</v>
      </c>
      <c r="L15" s="57">
        <f t="shared" si="1"/>
        <v>0</v>
      </c>
      <c r="M15" s="57">
        <f t="shared" si="1"/>
        <v>0</v>
      </c>
      <c r="N15" s="57">
        <f t="shared" si="1"/>
        <v>0</v>
      </c>
      <c r="O15" s="57">
        <f t="shared" si="1"/>
        <v>0</v>
      </c>
      <c r="P15" s="57">
        <f t="shared" si="1"/>
        <v>0</v>
      </c>
      <c r="Q15" s="57">
        <f t="shared" si="1"/>
        <v>0</v>
      </c>
      <c r="R15" s="57">
        <f t="shared" si="1"/>
        <v>0</v>
      </c>
      <c r="S15" s="57">
        <f t="shared" si="1"/>
        <v>0</v>
      </c>
      <c r="T15" s="57">
        <f t="shared" si="1"/>
        <v>0</v>
      </c>
      <c r="U15" s="57">
        <f t="shared" si="1"/>
        <v>0</v>
      </c>
      <c r="V15" s="57">
        <f t="shared" si="1"/>
        <v>0</v>
      </c>
      <c r="W15" s="57">
        <f t="shared" si="1"/>
        <v>0</v>
      </c>
      <c r="X15" s="57">
        <f t="shared" si="1"/>
        <v>0</v>
      </c>
      <c r="Y15" s="57">
        <f t="shared" si="1"/>
        <v>0</v>
      </c>
      <c r="Z15" s="57">
        <f t="shared" si="1"/>
        <v>0</v>
      </c>
      <c r="AA15" s="57">
        <f t="shared" si="1"/>
        <v>0</v>
      </c>
      <c r="AB15" s="57">
        <f t="shared" si="1"/>
        <v>0</v>
      </c>
      <c r="AC15" s="57">
        <f t="shared" si="1"/>
        <v>0</v>
      </c>
      <c r="AD15" s="57">
        <f t="shared" si="1"/>
        <v>0</v>
      </c>
      <c r="AE15" s="57">
        <f t="shared" si="1"/>
        <v>0</v>
      </c>
      <c r="AF15" s="57">
        <f t="shared" si="1"/>
        <v>0</v>
      </c>
      <c r="AG15" s="27">
        <f>AVERAGE(B15:AF15)</f>
        <v>0</v>
      </c>
      <c r="AH15" s="12"/>
    </row>
    <row r="16" spans="1:34" ht="20.149999999999999" customHeight="1" x14ac:dyDescent="0.45">
      <c r="A16" s="13" t="s">
        <v>29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27"/>
      <c r="AH16" s="12"/>
    </row>
    <row r="17" spans="1:34" ht="20.149999999999999" customHeight="1" x14ac:dyDescent="0.45">
      <c r="A17" s="11" t="s">
        <v>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27"/>
      <c r="AH17" s="12"/>
    </row>
    <row r="18" spans="1:34" ht="20.149999999999999" customHeight="1" x14ac:dyDescent="0.45">
      <c r="A18" s="11" t="s">
        <v>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27"/>
      <c r="AH18" s="12"/>
    </row>
    <row r="19" spans="1:34" ht="20.149999999999999" customHeight="1" x14ac:dyDescent="0.45">
      <c r="A19" s="11" t="s">
        <v>22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27"/>
      <c r="AH19" s="12"/>
    </row>
    <row r="20" spans="1:34" ht="20.149999999999999" customHeight="1" x14ac:dyDescent="0.45">
      <c r="A20" s="11" t="s">
        <v>21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27"/>
      <c r="AH20" s="12"/>
    </row>
    <row r="21" spans="1:34" ht="20.149999999999999" customHeight="1" x14ac:dyDescent="0.45">
      <c r="A21" s="11" t="s">
        <v>23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27"/>
      <c r="AH21" s="12"/>
    </row>
    <row r="22" spans="1:34" ht="20.149999999999999" customHeight="1" x14ac:dyDescent="0.45">
      <c r="A22" s="11" t="s">
        <v>24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27"/>
      <c r="AH22" s="12"/>
    </row>
    <row r="23" spans="1:34" ht="20.149999999999999" customHeight="1" x14ac:dyDescent="0.45">
      <c r="A23" s="11" t="s">
        <v>16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27"/>
      <c r="AH23" s="8"/>
    </row>
    <row r="24" spans="1:34" ht="20.149999999999999" customHeight="1" x14ac:dyDescent="0.45">
      <c r="A24" s="11" t="s">
        <v>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27"/>
      <c r="AH24" s="12"/>
    </row>
    <row r="25" spans="1:34" ht="20.149999999999999" customHeight="1" x14ac:dyDescent="0.45">
      <c r="A25" s="11" t="s">
        <v>10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27"/>
      <c r="AH25" s="12"/>
    </row>
    <row r="26" spans="1:34" ht="20.149999999999999" customHeight="1" x14ac:dyDescent="0.45">
      <c r="A26" s="11" t="s">
        <v>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27"/>
      <c r="AH26" s="12"/>
    </row>
    <row r="27" spans="1:34" ht="20.149999999999999" customHeight="1" x14ac:dyDescent="0.45">
      <c r="A27" s="7"/>
      <c r="B27" s="57">
        <f t="shared" ref="B27:AF27" si="2">SUM(B17+B23+B24+B25+B26)</f>
        <v>0</v>
      </c>
      <c r="C27" s="57">
        <f t="shared" si="2"/>
        <v>0</v>
      </c>
      <c r="D27" s="57">
        <f t="shared" si="2"/>
        <v>0</v>
      </c>
      <c r="E27" s="57">
        <f t="shared" si="2"/>
        <v>0</v>
      </c>
      <c r="F27" s="57">
        <f t="shared" si="2"/>
        <v>0</v>
      </c>
      <c r="G27" s="57">
        <f t="shared" si="2"/>
        <v>0</v>
      </c>
      <c r="H27" s="57">
        <f t="shared" si="2"/>
        <v>0</v>
      </c>
      <c r="I27" s="57">
        <f t="shared" si="2"/>
        <v>0</v>
      </c>
      <c r="J27" s="57">
        <f t="shared" si="2"/>
        <v>0</v>
      </c>
      <c r="K27" s="57">
        <f t="shared" si="2"/>
        <v>0</v>
      </c>
      <c r="L27" s="57">
        <f t="shared" si="2"/>
        <v>0</v>
      </c>
      <c r="M27" s="57">
        <f t="shared" si="2"/>
        <v>0</v>
      </c>
      <c r="N27" s="57">
        <f t="shared" si="2"/>
        <v>0</v>
      </c>
      <c r="O27" s="57">
        <f t="shared" si="2"/>
        <v>0</v>
      </c>
      <c r="P27" s="57">
        <f t="shared" si="2"/>
        <v>0</v>
      </c>
      <c r="Q27" s="57">
        <f t="shared" si="2"/>
        <v>0</v>
      </c>
      <c r="R27" s="57">
        <f t="shared" si="2"/>
        <v>0</v>
      </c>
      <c r="S27" s="57">
        <f t="shared" si="2"/>
        <v>0</v>
      </c>
      <c r="T27" s="57">
        <f t="shared" si="2"/>
        <v>0</v>
      </c>
      <c r="U27" s="57">
        <f t="shared" si="2"/>
        <v>0</v>
      </c>
      <c r="V27" s="57">
        <f t="shared" si="2"/>
        <v>0</v>
      </c>
      <c r="W27" s="57">
        <f t="shared" si="2"/>
        <v>0</v>
      </c>
      <c r="X27" s="57">
        <f t="shared" si="2"/>
        <v>0</v>
      </c>
      <c r="Y27" s="57">
        <f t="shared" si="2"/>
        <v>0</v>
      </c>
      <c r="Z27" s="57">
        <f t="shared" si="2"/>
        <v>0</v>
      </c>
      <c r="AA27" s="57">
        <f t="shared" si="2"/>
        <v>0</v>
      </c>
      <c r="AB27" s="57">
        <f t="shared" si="2"/>
        <v>0</v>
      </c>
      <c r="AC27" s="57">
        <f t="shared" si="2"/>
        <v>0</v>
      </c>
      <c r="AD27" s="57">
        <f t="shared" si="2"/>
        <v>0</v>
      </c>
      <c r="AE27" s="57">
        <f t="shared" si="2"/>
        <v>0</v>
      </c>
      <c r="AF27" s="57">
        <f t="shared" si="2"/>
        <v>0</v>
      </c>
      <c r="AG27" s="27">
        <f>AVERAGE(B27:AF27)</f>
        <v>0</v>
      </c>
      <c r="AH27" s="12"/>
    </row>
    <row r="28" spans="1:34" ht="20.149999999999999" customHeight="1" x14ac:dyDescent="0.45">
      <c r="A28" s="8" t="s">
        <v>11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27"/>
      <c r="AH28" s="12"/>
    </row>
    <row r="29" spans="1:34" ht="20.149999999999999" customHeight="1" x14ac:dyDescent="0.45">
      <c r="A29" s="7" t="s">
        <v>12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4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27"/>
      <c r="AH29" s="12"/>
    </row>
    <row r="30" spans="1:34" ht="20.149999999999999" customHeight="1" x14ac:dyDescent="0.45">
      <c r="A30" s="7" t="s">
        <v>27</v>
      </c>
      <c r="B30" s="111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27">
        <f>SUM(B30:AF30)</f>
        <v>0</v>
      </c>
      <c r="AH30" s="12"/>
    </row>
    <row r="31" spans="1:34" ht="20.149999999999999" customHeight="1" x14ac:dyDescent="0.45">
      <c r="A31" s="7" t="s">
        <v>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27"/>
      <c r="AH31" s="12"/>
    </row>
    <row r="32" spans="1:34" ht="20.149999999999999" customHeight="1" x14ac:dyDescent="0.45">
      <c r="A32" s="7" t="s">
        <v>13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27"/>
      <c r="AH32" s="12"/>
    </row>
    <row r="33" spans="1:34" ht="20.149999999999999" customHeight="1" x14ac:dyDescent="0.45">
      <c r="A33" s="7" t="s">
        <v>10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27"/>
      <c r="AH33" s="12"/>
    </row>
    <row r="34" spans="1:34" ht="20.149999999999999" customHeight="1" x14ac:dyDescent="0.45">
      <c r="A34" s="7"/>
      <c r="B34" s="57">
        <f t="shared" ref="B34:H34" si="3">SUM(B29:B33)</f>
        <v>0</v>
      </c>
      <c r="C34" s="57">
        <f t="shared" si="3"/>
        <v>0</v>
      </c>
      <c r="D34" s="57">
        <f t="shared" si="3"/>
        <v>0</v>
      </c>
      <c r="E34" s="57">
        <f t="shared" si="3"/>
        <v>0</v>
      </c>
      <c r="F34" s="57">
        <f t="shared" si="3"/>
        <v>0</v>
      </c>
      <c r="G34" s="57">
        <f t="shared" si="3"/>
        <v>0</v>
      </c>
      <c r="H34" s="57">
        <f t="shared" si="3"/>
        <v>0</v>
      </c>
      <c r="I34" s="57">
        <v>4.5999999999999996</v>
      </c>
      <c r="J34" s="57">
        <f t="shared" ref="J34:AF34" si="4">SUM(J29:J33)</f>
        <v>0</v>
      </c>
      <c r="K34" s="57">
        <f t="shared" si="4"/>
        <v>0</v>
      </c>
      <c r="L34" s="57">
        <f t="shared" si="4"/>
        <v>0</v>
      </c>
      <c r="M34" s="57">
        <f t="shared" si="4"/>
        <v>0</v>
      </c>
      <c r="N34" s="57">
        <f t="shared" si="4"/>
        <v>0</v>
      </c>
      <c r="O34" s="57">
        <f t="shared" si="4"/>
        <v>0</v>
      </c>
      <c r="P34" s="57">
        <f t="shared" si="4"/>
        <v>0</v>
      </c>
      <c r="Q34" s="57">
        <f t="shared" si="4"/>
        <v>0</v>
      </c>
      <c r="R34" s="57">
        <f t="shared" si="4"/>
        <v>0</v>
      </c>
      <c r="S34" s="57">
        <f t="shared" si="4"/>
        <v>0</v>
      </c>
      <c r="T34" s="57">
        <f t="shared" si="4"/>
        <v>0</v>
      </c>
      <c r="U34" s="57">
        <f t="shared" si="4"/>
        <v>0</v>
      </c>
      <c r="V34" s="57">
        <f t="shared" si="4"/>
        <v>0</v>
      </c>
      <c r="W34" s="57">
        <f t="shared" si="4"/>
        <v>0</v>
      </c>
      <c r="X34" s="57">
        <f t="shared" si="4"/>
        <v>0</v>
      </c>
      <c r="Y34" s="57">
        <f t="shared" si="4"/>
        <v>0</v>
      </c>
      <c r="Z34" s="57">
        <f t="shared" si="4"/>
        <v>0</v>
      </c>
      <c r="AA34" s="57">
        <f t="shared" si="4"/>
        <v>0</v>
      </c>
      <c r="AB34" s="57">
        <f t="shared" si="4"/>
        <v>0</v>
      </c>
      <c r="AC34" s="57">
        <f t="shared" si="4"/>
        <v>0</v>
      </c>
      <c r="AD34" s="57">
        <f t="shared" si="4"/>
        <v>0</v>
      </c>
      <c r="AE34" s="57">
        <f t="shared" si="4"/>
        <v>0</v>
      </c>
      <c r="AF34" s="57">
        <f t="shared" si="4"/>
        <v>0</v>
      </c>
      <c r="AG34" s="27">
        <f>AVERAGE(B34:AF34)</f>
        <v>0.14838709677419354</v>
      </c>
      <c r="AH34" s="8"/>
    </row>
    <row r="35" spans="1:34" ht="20.149999999999999" customHeight="1" x14ac:dyDescent="0.45">
      <c r="A35" s="36" t="s">
        <v>30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27"/>
      <c r="AH35" s="8"/>
    </row>
    <row r="36" spans="1:34" ht="20.149999999999999" customHeight="1" x14ac:dyDescent="0.45">
      <c r="A36" s="7" t="s">
        <v>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27" t="e">
        <f>AVERAGE(B36:AF36)</f>
        <v>#DIV/0!</v>
      </c>
      <c r="AH36" s="12"/>
    </row>
    <row r="37" spans="1:34" ht="20.149999999999999" customHeight="1" x14ac:dyDescent="0.45">
      <c r="A37" s="7" t="s">
        <v>14</v>
      </c>
      <c r="B37" s="57">
        <f t="shared" ref="B37:AF37" si="5">SUM(B8+B15+B27+B34+B36)</f>
        <v>14.021000000000001</v>
      </c>
      <c r="C37" s="57">
        <f t="shared" si="5"/>
        <v>14.736000000000001</v>
      </c>
      <c r="D37" s="57">
        <f t="shared" si="5"/>
        <v>15.388</v>
      </c>
      <c r="E37" s="57">
        <f t="shared" si="5"/>
        <v>15.032</v>
      </c>
      <c r="F37" s="57">
        <f t="shared" si="5"/>
        <v>13.959</v>
      </c>
      <c r="G37" s="57">
        <f t="shared" si="5"/>
        <v>16.169</v>
      </c>
      <c r="H37" s="57">
        <f t="shared" si="5"/>
        <v>14.55</v>
      </c>
      <c r="I37" s="57">
        <f t="shared" si="5"/>
        <v>18.807000000000002</v>
      </c>
      <c r="J37" s="57">
        <f t="shared" si="5"/>
        <v>15.413</v>
      </c>
      <c r="K37" s="57">
        <f t="shared" si="5"/>
        <v>14.977</v>
      </c>
      <c r="L37" s="57">
        <f t="shared" si="5"/>
        <v>14.471</v>
      </c>
      <c r="M37" s="57">
        <f t="shared" si="5"/>
        <v>14.994</v>
      </c>
      <c r="N37" s="57">
        <f t="shared" si="5"/>
        <v>15.122999999999999</v>
      </c>
      <c r="O37" s="57">
        <f t="shared" si="5"/>
        <v>13.272</v>
      </c>
      <c r="P37" s="57">
        <f t="shared" si="5"/>
        <v>14.665999999999999</v>
      </c>
      <c r="Q37" s="57">
        <f t="shared" si="5"/>
        <v>15.46</v>
      </c>
      <c r="R37" s="57">
        <f t="shared" si="5"/>
        <v>14.45</v>
      </c>
      <c r="S37" s="57">
        <f t="shared" si="5"/>
        <v>14.42</v>
      </c>
      <c r="T37" s="57">
        <f t="shared" si="5"/>
        <v>14.623000000000001</v>
      </c>
      <c r="U37" s="57">
        <f t="shared" si="5"/>
        <v>16.048999999999999</v>
      </c>
      <c r="V37" s="57">
        <f t="shared" si="5"/>
        <v>14.737</v>
      </c>
      <c r="W37" s="57">
        <f t="shared" si="5"/>
        <v>14.535</v>
      </c>
      <c r="X37" s="57">
        <f t="shared" si="5"/>
        <v>15.337999999999999</v>
      </c>
      <c r="Y37" s="57">
        <f t="shared" si="5"/>
        <v>15.352</v>
      </c>
      <c r="Z37" s="57">
        <f t="shared" si="5"/>
        <v>16.414000000000001</v>
      </c>
      <c r="AA37" s="57">
        <f t="shared" si="5"/>
        <v>14.91</v>
      </c>
      <c r="AB37" s="57">
        <f t="shared" si="5"/>
        <v>16.814</v>
      </c>
      <c r="AC37" s="57">
        <f t="shared" si="5"/>
        <v>14.676</v>
      </c>
      <c r="AD37" s="57">
        <f t="shared" si="5"/>
        <v>14.961</v>
      </c>
      <c r="AE37" s="57">
        <f t="shared" si="5"/>
        <v>15.378</v>
      </c>
      <c r="AF37" s="57">
        <f t="shared" si="5"/>
        <v>14.452</v>
      </c>
      <c r="AG37" s="27"/>
      <c r="AH37" s="12"/>
    </row>
    <row r="38" spans="1:34" ht="20.149999999999999" customHeight="1" x14ac:dyDescent="0.45">
      <c r="A38" s="7" t="s">
        <v>15</v>
      </c>
      <c r="B38" s="57">
        <f t="shared" ref="B38:AF38" si="6">-SUM(B13+B14+B25+B26+B32+B33)</f>
        <v>0</v>
      </c>
      <c r="C38" s="57">
        <f t="shared" si="6"/>
        <v>0</v>
      </c>
      <c r="D38" s="57">
        <f t="shared" si="6"/>
        <v>0</v>
      </c>
      <c r="E38" s="57">
        <f t="shared" si="6"/>
        <v>0</v>
      </c>
      <c r="F38" s="57">
        <f t="shared" si="6"/>
        <v>0</v>
      </c>
      <c r="G38" s="57">
        <f t="shared" si="6"/>
        <v>0</v>
      </c>
      <c r="H38" s="57">
        <f t="shared" si="6"/>
        <v>0</v>
      </c>
      <c r="I38" s="57">
        <f t="shared" si="6"/>
        <v>0</v>
      </c>
      <c r="J38" s="57">
        <f t="shared" si="6"/>
        <v>0</v>
      </c>
      <c r="K38" s="57">
        <f t="shared" si="6"/>
        <v>0</v>
      </c>
      <c r="L38" s="57">
        <f t="shared" si="6"/>
        <v>0</v>
      </c>
      <c r="M38" s="57">
        <f t="shared" si="6"/>
        <v>0</v>
      </c>
      <c r="N38" s="57">
        <f t="shared" si="6"/>
        <v>0</v>
      </c>
      <c r="O38" s="57">
        <f t="shared" si="6"/>
        <v>0</v>
      </c>
      <c r="P38" s="57">
        <f t="shared" si="6"/>
        <v>0</v>
      </c>
      <c r="Q38" s="57">
        <f t="shared" si="6"/>
        <v>0</v>
      </c>
      <c r="R38" s="57">
        <f t="shared" si="6"/>
        <v>0</v>
      </c>
      <c r="S38" s="57">
        <f t="shared" si="6"/>
        <v>0</v>
      </c>
      <c r="T38" s="57">
        <f t="shared" si="6"/>
        <v>0</v>
      </c>
      <c r="U38" s="57">
        <f t="shared" si="6"/>
        <v>0</v>
      </c>
      <c r="V38" s="57">
        <f t="shared" si="6"/>
        <v>0</v>
      </c>
      <c r="W38" s="57">
        <f t="shared" si="6"/>
        <v>0</v>
      </c>
      <c r="X38" s="57">
        <f t="shared" si="6"/>
        <v>0</v>
      </c>
      <c r="Y38" s="57">
        <f t="shared" si="6"/>
        <v>0</v>
      </c>
      <c r="Z38" s="57">
        <f t="shared" si="6"/>
        <v>0</v>
      </c>
      <c r="AA38" s="57">
        <f t="shared" si="6"/>
        <v>0</v>
      </c>
      <c r="AB38" s="57">
        <f t="shared" si="6"/>
        <v>0</v>
      </c>
      <c r="AC38" s="57">
        <f t="shared" si="6"/>
        <v>0</v>
      </c>
      <c r="AD38" s="57">
        <f t="shared" si="6"/>
        <v>0</v>
      </c>
      <c r="AE38" s="57">
        <f t="shared" si="6"/>
        <v>0</v>
      </c>
      <c r="AF38" s="57">
        <f t="shared" si="6"/>
        <v>0</v>
      </c>
      <c r="AG38" s="27"/>
      <c r="AH38" s="12"/>
    </row>
    <row r="39" spans="1:34" ht="20.149999999999999" customHeight="1" x14ac:dyDescent="0.45">
      <c r="A39" s="8" t="s">
        <v>19</v>
      </c>
      <c r="B39" s="57">
        <f t="shared" ref="B39:AF39" si="7">SUM(B37:B38)</f>
        <v>14.021000000000001</v>
      </c>
      <c r="C39" s="57">
        <f t="shared" si="7"/>
        <v>14.736000000000001</v>
      </c>
      <c r="D39" s="57">
        <f t="shared" si="7"/>
        <v>15.388</v>
      </c>
      <c r="E39" s="57">
        <f t="shared" si="7"/>
        <v>15.032</v>
      </c>
      <c r="F39" s="57">
        <f t="shared" si="7"/>
        <v>13.959</v>
      </c>
      <c r="G39" s="57">
        <f t="shared" si="7"/>
        <v>16.169</v>
      </c>
      <c r="H39" s="57">
        <f t="shared" si="7"/>
        <v>14.55</v>
      </c>
      <c r="I39" s="57">
        <f t="shared" si="7"/>
        <v>18.807000000000002</v>
      </c>
      <c r="J39" s="57">
        <f t="shared" si="7"/>
        <v>15.413</v>
      </c>
      <c r="K39" s="57">
        <f t="shared" si="7"/>
        <v>14.977</v>
      </c>
      <c r="L39" s="57">
        <f t="shared" si="7"/>
        <v>14.471</v>
      </c>
      <c r="M39" s="57">
        <f t="shared" si="7"/>
        <v>14.994</v>
      </c>
      <c r="N39" s="57">
        <f t="shared" si="7"/>
        <v>15.122999999999999</v>
      </c>
      <c r="O39" s="57">
        <f t="shared" si="7"/>
        <v>13.272</v>
      </c>
      <c r="P39" s="57">
        <f t="shared" si="7"/>
        <v>14.665999999999999</v>
      </c>
      <c r="Q39" s="57">
        <f t="shared" si="7"/>
        <v>15.46</v>
      </c>
      <c r="R39" s="57">
        <f t="shared" si="7"/>
        <v>14.45</v>
      </c>
      <c r="S39" s="57">
        <f t="shared" si="7"/>
        <v>14.42</v>
      </c>
      <c r="T39" s="57">
        <f t="shared" si="7"/>
        <v>14.623000000000001</v>
      </c>
      <c r="U39" s="57">
        <f t="shared" si="7"/>
        <v>16.048999999999999</v>
      </c>
      <c r="V39" s="57">
        <f t="shared" si="7"/>
        <v>14.737</v>
      </c>
      <c r="W39" s="57">
        <f t="shared" si="7"/>
        <v>14.535</v>
      </c>
      <c r="X39" s="57">
        <f t="shared" si="7"/>
        <v>15.337999999999999</v>
      </c>
      <c r="Y39" s="57">
        <f t="shared" si="7"/>
        <v>15.352</v>
      </c>
      <c r="Z39" s="57">
        <f t="shared" si="7"/>
        <v>16.414000000000001</v>
      </c>
      <c r="AA39" s="57">
        <f t="shared" si="7"/>
        <v>14.91</v>
      </c>
      <c r="AB39" s="57">
        <f t="shared" si="7"/>
        <v>16.814</v>
      </c>
      <c r="AC39" s="57">
        <f t="shared" si="7"/>
        <v>14.676</v>
      </c>
      <c r="AD39" s="57">
        <f t="shared" si="7"/>
        <v>14.961</v>
      </c>
      <c r="AE39" s="57">
        <f t="shared" si="7"/>
        <v>15.378</v>
      </c>
      <c r="AF39" s="57">
        <f t="shared" si="7"/>
        <v>14.452</v>
      </c>
      <c r="AG39" s="27">
        <f>AVERAGE(B39:AF39)</f>
        <v>15.101516129032259</v>
      </c>
      <c r="AH39" s="12"/>
    </row>
    <row r="40" spans="1:34" ht="20.149999999999999" customHeight="1" x14ac:dyDescent="0.45">
      <c r="A40" s="8"/>
      <c r="B40" s="18"/>
      <c r="C40" s="19"/>
      <c r="D40" s="19"/>
      <c r="E40" s="19"/>
      <c r="F40" s="19"/>
      <c r="G40" s="19"/>
      <c r="H40" s="15"/>
      <c r="I40" s="9"/>
      <c r="J40" s="9"/>
      <c r="K40" s="9"/>
      <c r="L40" s="9"/>
      <c r="M40" s="9"/>
      <c r="N40" s="9"/>
      <c r="O40" s="9"/>
      <c r="P40" s="9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6"/>
      <c r="AH40" s="12"/>
    </row>
    <row r="41" spans="1:34" ht="20.149999999999999" customHeight="1" x14ac:dyDescent="0.45">
      <c r="A41" s="7"/>
      <c r="B41" s="11"/>
      <c r="C41" s="11"/>
      <c r="D41" s="11"/>
      <c r="E41" s="11"/>
      <c r="F41" s="11"/>
      <c r="G41" s="11"/>
      <c r="H41" s="11"/>
      <c r="I41" s="14"/>
      <c r="J41" s="14"/>
      <c r="K41" s="14"/>
      <c r="L41" s="14"/>
      <c r="M41" s="14"/>
      <c r="N41" s="14"/>
      <c r="O41" s="14"/>
      <c r="P41" s="14"/>
      <c r="Q41" s="15"/>
      <c r="R41" s="15"/>
      <c r="S41" s="11"/>
      <c r="T41" s="11"/>
      <c r="U41" s="11"/>
      <c r="V41" s="11"/>
      <c r="W41" s="11"/>
      <c r="X41" s="11"/>
      <c r="Y41" s="11"/>
      <c r="Z41" s="14"/>
      <c r="AA41" s="14"/>
      <c r="AB41" s="14"/>
      <c r="AC41" s="14"/>
      <c r="AD41" s="14"/>
      <c r="AE41" s="14"/>
      <c r="AF41" s="14"/>
      <c r="AG41" s="29"/>
    </row>
    <row r="42" spans="1:34" ht="20.149999999999999" customHeight="1" x14ac:dyDescent="0.45">
      <c r="A42" s="12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/>
      <c r="AH42" s="8"/>
    </row>
    <row r="43" spans="1:34" ht="20.149999999999999" customHeight="1" x14ac:dyDescent="0.45">
      <c r="A43" s="7"/>
      <c r="B43" s="7"/>
      <c r="C43" s="7"/>
      <c r="D43" s="7"/>
      <c r="E43" s="7"/>
      <c r="F43" s="7"/>
      <c r="G43" s="7"/>
      <c r="H43" s="7"/>
      <c r="I43" s="10"/>
      <c r="J43" s="10"/>
      <c r="K43" s="10"/>
      <c r="L43" s="10"/>
      <c r="M43" s="10"/>
      <c r="N43" s="10"/>
      <c r="O43" s="10"/>
      <c r="P43" s="10"/>
      <c r="Q43" s="6"/>
      <c r="R43" s="6"/>
      <c r="S43" s="7"/>
      <c r="T43" s="7"/>
      <c r="U43" s="7"/>
      <c r="V43" s="7"/>
      <c r="W43" s="7"/>
      <c r="X43" s="7"/>
      <c r="Y43" s="7"/>
      <c r="Z43" s="10"/>
      <c r="AA43" s="10"/>
      <c r="AB43" s="10"/>
      <c r="AC43" s="10"/>
      <c r="AD43" s="10"/>
      <c r="AE43" s="10"/>
      <c r="AF43" s="10"/>
      <c r="AG43" s="28"/>
      <c r="AH43" s="12"/>
    </row>
  </sheetData>
  <phoneticPr fontId="13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zoomScale="55" zoomScaleNormal="55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37" sqref="A37"/>
    </sheetView>
  </sheetViews>
  <sheetFormatPr defaultColWidth="11.53515625" defaultRowHeight="20.149999999999999" customHeight="1" x14ac:dyDescent="0.45"/>
  <cols>
    <col min="1" max="1" width="32.69140625" style="12" customWidth="1"/>
    <col min="2" max="31" width="8.23046875" style="12" customWidth="1"/>
    <col min="32" max="32" width="8.23046875" style="23" customWidth="1"/>
    <col min="33" max="16384" width="11.53515625" style="12"/>
  </cols>
  <sheetData>
    <row r="1" spans="1:35" ht="20.149999999999999" customHeight="1" x14ac:dyDescent="0.45">
      <c r="A1" s="30" t="s">
        <v>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6"/>
    </row>
    <row r="2" spans="1:35" ht="20.149999999999999" customHeight="1" x14ac:dyDescent="0.45">
      <c r="A2" s="30">
        <v>42826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6"/>
    </row>
    <row r="3" spans="1:35" ht="20.149999999999999" customHeight="1" x14ac:dyDescent="0.45">
      <c r="A3" s="32" t="s">
        <v>18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67"/>
      <c r="AA3" s="37"/>
      <c r="AB3" s="67"/>
      <c r="AC3" s="67"/>
      <c r="AD3" s="67"/>
      <c r="AE3" s="67"/>
      <c r="AF3" s="117"/>
    </row>
    <row r="4" spans="1:35" ht="20.149999999999999" customHeight="1" x14ac:dyDescent="0.45">
      <c r="A4" s="3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112"/>
      <c r="AG4" s="19"/>
      <c r="AH4" s="19"/>
      <c r="AI4" s="19"/>
    </row>
    <row r="5" spans="1:35" ht="20.149999999999999" customHeight="1" x14ac:dyDescent="0.45">
      <c r="A5" s="35"/>
      <c r="B5" s="97">
        <v>1</v>
      </c>
      <c r="C5" s="97">
        <v>2</v>
      </c>
      <c r="D5" s="97">
        <v>3</v>
      </c>
      <c r="E5" s="97">
        <v>4</v>
      </c>
      <c r="F5" s="97">
        <v>5</v>
      </c>
      <c r="G5" s="97">
        <v>6</v>
      </c>
      <c r="H5" s="97">
        <v>7</v>
      </c>
      <c r="I5" s="97">
        <v>8</v>
      </c>
      <c r="J5" s="97">
        <v>9</v>
      </c>
      <c r="K5" s="97">
        <v>10</v>
      </c>
      <c r="L5" s="97">
        <v>11</v>
      </c>
      <c r="M5" s="97">
        <v>12</v>
      </c>
      <c r="N5" s="97">
        <v>13</v>
      </c>
      <c r="O5" s="97">
        <v>14</v>
      </c>
      <c r="P5" s="97">
        <v>15</v>
      </c>
      <c r="Q5" s="72">
        <v>16</v>
      </c>
      <c r="R5" s="72">
        <v>17</v>
      </c>
      <c r="S5" s="45">
        <v>18</v>
      </c>
      <c r="T5" s="45">
        <v>19</v>
      </c>
      <c r="U5" s="45">
        <v>20</v>
      </c>
      <c r="V5" s="45">
        <v>21</v>
      </c>
      <c r="W5" s="45">
        <v>22</v>
      </c>
      <c r="X5" s="45">
        <v>23</v>
      </c>
      <c r="Y5" s="45">
        <v>24</v>
      </c>
      <c r="Z5" s="72">
        <v>25</v>
      </c>
      <c r="AA5" s="72">
        <v>26</v>
      </c>
      <c r="AB5" s="72">
        <v>27</v>
      </c>
      <c r="AC5" s="72">
        <v>28</v>
      </c>
      <c r="AD5" s="72">
        <v>29</v>
      </c>
      <c r="AE5" s="72">
        <v>30</v>
      </c>
      <c r="AF5" s="107"/>
    </row>
    <row r="6" spans="1:35" ht="20.149999999999999" customHeight="1" x14ac:dyDescent="0.45">
      <c r="A6" s="36" t="s">
        <v>0</v>
      </c>
      <c r="B6" s="45"/>
      <c r="C6" s="45"/>
      <c r="D6" s="45"/>
      <c r="E6" s="45"/>
      <c r="F6" s="45"/>
      <c r="G6" s="45"/>
      <c r="H6" s="45"/>
      <c r="I6" s="46"/>
      <c r="J6" s="46"/>
      <c r="K6" s="46"/>
      <c r="L6" s="46"/>
      <c r="M6" s="46"/>
      <c r="N6" s="46"/>
      <c r="O6" s="46"/>
      <c r="P6" s="46"/>
      <c r="Q6" s="46"/>
      <c r="R6" s="46"/>
      <c r="S6" s="45"/>
      <c r="T6" s="45"/>
      <c r="U6" s="45"/>
      <c r="V6" s="45"/>
      <c r="W6" s="45"/>
      <c r="X6" s="45"/>
      <c r="Y6" s="45"/>
      <c r="Z6" s="46"/>
      <c r="AA6" s="46"/>
      <c r="AB6" s="46"/>
      <c r="AC6" s="46"/>
      <c r="AD6" s="46"/>
      <c r="AE6" s="46"/>
      <c r="AF6" s="99"/>
    </row>
    <row r="7" spans="1:35" ht="20.149999999999999" customHeight="1" x14ac:dyDescent="0.45">
      <c r="A7" s="35" t="s">
        <v>1</v>
      </c>
      <c r="B7" s="9">
        <v>1.2030000000000001</v>
      </c>
      <c r="C7" s="9">
        <v>0</v>
      </c>
      <c r="D7" s="9">
        <v>0</v>
      </c>
      <c r="E7" s="9">
        <v>0.35599999999999998</v>
      </c>
      <c r="F7" s="9">
        <v>1.6619999999999999</v>
      </c>
      <c r="G7" s="9">
        <v>1.663</v>
      </c>
      <c r="H7" s="9">
        <v>1.7589999999999999</v>
      </c>
      <c r="I7" s="128">
        <v>1.53</v>
      </c>
      <c r="J7" s="128">
        <v>1.6919999999999999</v>
      </c>
      <c r="K7" s="9">
        <v>1.4690000000000001</v>
      </c>
      <c r="L7" s="128">
        <v>1.55</v>
      </c>
      <c r="M7" s="128">
        <v>1.7010000000000001</v>
      </c>
      <c r="N7" s="128">
        <v>1.7170000000000001</v>
      </c>
      <c r="O7" s="128">
        <v>1.7250000000000001</v>
      </c>
      <c r="P7" s="128">
        <v>1.6930000000000001</v>
      </c>
      <c r="Q7" s="128">
        <v>1.5149999999999999</v>
      </c>
      <c r="R7" s="128">
        <v>1.831</v>
      </c>
      <c r="S7" s="128">
        <v>1.708</v>
      </c>
      <c r="T7" s="128">
        <v>1.7949999999999999</v>
      </c>
      <c r="U7" s="128">
        <v>1.831</v>
      </c>
      <c r="V7" s="128">
        <v>1.488</v>
      </c>
      <c r="W7" s="128">
        <v>1.7589999999999999</v>
      </c>
      <c r="X7" s="128">
        <v>1.7649999999999999</v>
      </c>
      <c r="Y7" s="128">
        <v>1.806</v>
      </c>
      <c r="Z7" s="128">
        <v>1.7809999999999999</v>
      </c>
      <c r="AA7" s="128">
        <v>1.645</v>
      </c>
      <c r="AB7" s="128">
        <v>1.734</v>
      </c>
      <c r="AC7" s="128">
        <v>1.736</v>
      </c>
      <c r="AD7" s="128">
        <v>1.7290000000000001</v>
      </c>
      <c r="AE7" s="128">
        <v>1.7290000000000001</v>
      </c>
      <c r="AF7" s="27"/>
    </row>
    <row r="8" spans="1:35" ht="20.149999999999999" customHeight="1" x14ac:dyDescent="0.45">
      <c r="A8" s="35" t="s">
        <v>2</v>
      </c>
      <c r="B8" s="46">
        <v>12.584</v>
      </c>
      <c r="C8" s="46">
        <v>15.529</v>
      </c>
      <c r="D8" s="46">
        <v>14.808</v>
      </c>
      <c r="E8" s="46">
        <v>14.646000000000001</v>
      </c>
      <c r="F8" s="46">
        <v>14.706</v>
      </c>
      <c r="G8" s="46">
        <v>14.1967</v>
      </c>
      <c r="H8" s="46">
        <v>13.31</v>
      </c>
      <c r="I8" s="67">
        <v>12.996</v>
      </c>
      <c r="J8" s="67">
        <v>12.554</v>
      </c>
      <c r="K8" s="46">
        <v>13.576000000000001</v>
      </c>
      <c r="L8" s="67">
        <v>13.348000000000001</v>
      </c>
      <c r="M8" s="67">
        <v>14.343999999999999</v>
      </c>
      <c r="N8" s="67">
        <v>15.237</v>
      </c>
      <c r="O8" s="67">
        <v>13.452999999999999</v>
      </c>
      <c r="P8" s="67">
        <v>12.989000000000001</v>
      </c>
      <c r="Q8" s="67">
        <v>12.906000000000001</v>
      </c>
      <c r="R8" s="67">
        <v>13.198</v>
      </c>
      <c r="S8" s="46">
        <v>13.941000000000001</v>
      </c>
      <c r="T8" s="46">
        <v>13.775</v>
      </c>
      <c r="U8" s="46">
        <v>13.662000000000001</v>
      </c>
      <c r="V8" s="46">
        <v>13.988</v>
      </c>
      <c r="W8" s="46">
        <v>12.507999999999999</v>
      </c>
      <c r="X8" s="118">
        <v>13.356999999999999</v>
      </c>
      <c r="Y8" s="118">
        <v>12.909000000000001</v>
      </c>
      <c r="Z8" s="118">
        <v>13.103</v>
      </c>
      <c r="AA8" s="118">
        <v>12.971</v>
      </c>
      <c r="AB8" s="118">
        <v>14.292</v>
      </c>
      <c r="AC8" s="118">
        <v>14.618</v>
      </c>
      <c r="AD8" s="118">
        <v>15.311999999999999</v>
      </c>
      <c r="AE8" s="118">
        <v>13.51</v>
      </c>
      <c r="AF8" s="27"/>
    </row>
    <row r="9" spans="1:35" ht="20.149999999999999" customHeight="1" x14ac:dyDescent="0.45">
      <c r="A9" s="35"/>
      <c r="B9" s="57">
        <f t="shared" ref="B9:AE9" si="0">SUM(B7:B8)</f>
        <v>13.786999999999999</v>
      </c>
      <c r="C9" s="57">
        <f t="shared" si="0"/>
        <v>15.529</v>
      </c>
      <c r="D9" s="57">
        <f t="shared" si="0"/>
        <v>14.808</v>
      </c>
      <c r="E9" s="57">
        <f t="shared" si="0"/>
        <v>15.002000000000001</v>
      </c>
      <c r="F9" s="57">
        <f t="shared" si="0"/>
        <v>16.367999999999999</v>
      </c>
      <c r="G9" s="57">
        <f t="shared" si="0"/>
        <v>15.8597</v>
      </c>
      <c r="H9" s="57">
        <f t="shared" si="0"/>
        <v>15.069000000000001</v>
      </c>
      <c r="I9" s="57">
        <f t="shared" si="0"/>
        <v>14.526</v>
      </c>
      <c r="J9" s="57">
        <f t="shared" si="0"/>
        <v>14.246</v>
      </c>
      <c r="K9" s="57">
        <f t="shared" si="0"/>
        <v>15.045</v>
      </c>
      <c r="L9" s="57">
        <f t="shared" si="0"/>
        <v>14.898000000000001</v>
      </c>
      <c r="M9" s="57">
        <f t="shared" si="0"/>
        <v>16.044999999999998</v>
      </c>
      <c r="N9" s="57">
        <f t="shared" si="0"/>
        <v>16.954000000000001</v>
      </c>
      <c r="O9" s="57">
        <f t="shared" si="0"/>
        <v>15.177999999999999</v>
      </c>
      <c r="P9" s="57">
        <f t="shared" si="0"/>
        <v>14.682</v>
      </c>
      <c r="Q9" s="57">
        <f t="shared" si="0"/>
        <v>14.421000000000001</v>
      </c>
      <c r="R9" s="57">
        <f t="shared" si="0"/>
        <v>15.029</v>
      </c>
      <c r="S9" s="57">
        <f t="shared" si="0"/>
        <v>15.649000000000001</v>
      </c>
      <c r="T9" s="57">
        <f t="shared" si="0"/>
        <v>15.57</v>
      </c>
      <c r="U9" s="57">
        <f t="shared" si="0"/>
        <v>15.493</v>
      </c>
      <c r="V9" s="57">
        <f t="shared" si="0"/>
        <v>15.475999999999999</v>
      </c>
      <c r="W9" s="57">
        <f t="shared" si="0"/>
        <v>14.266999999999999</v>
      </c>
      <c r="X9" s="57">
        <f t="shared" si="0"/>
        <v>15.122</v>
      </c>
      <c r="Y9" s="57">
        <f t="shared" si="0"/>
        <v>14.715</v>
      </c>
      <c r="Z9" s="57">
        <f t="shared" si="0"/>
        <v>14.884</v>
      </c>
      <c r="AA9" s="57">
        <f t="shared" si="0"/>
        <v>14.616</v>
      </c>
      <c r="AB9" s="57">
        <f t="shared" si="0"/>
        <v>16.026</v>
      </c>
      <c r="AC9" s="57">
        <f t="shared" si="0"/>
        <v>16.353999999999999</v>
      </c>
      <c r="AD9" s="57">
        <f t="shared" si="0"/>
        <v>17.041</v>
      </c>
      <c r="AE9" s="57">
        <f t="shared" si="0"/>
        <v>15.239000000000001</v>
      </c>
      <c r="AF9" s="27">
        <f>AVERAGE(B9:AE9)</f>
        <v>15.263289999999996</v>
      </c>
    </row>
    <row r="10" spans="1:35" ht="20.149999999999999" customHeight="1" x14ac:dyDescent="0.45">
      <c r="A10" s="36" t="s">
        <v>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27"/>
    </row>
    <row r="11" spans="1:35" ht="20.149999999999999" customHeight="1" x14ac:dyDescent="0.45">
      <c r="A11" s="35" t="s">
        <v>17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27"/>
    </row>
    <row r="12" spans="1:35" ht="20.149999999999999" customHeight="1" x14ac:dyDescent="0.45">
      <c r="A12" s="37" t="s">
        <v>25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27"/>
    </row>
    <row r="13" spans="1:35" ht="20.149999999999999" customHeight="1" x14ac:dyDescent="0.45">
      <c r="A13" s="35" t="s">
        <v>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27"/>
    </row>
    <row r="14" spans="1:35" ht="20.149999999999999" customHeight="1" x14ac:dyDescent="0.45">
      <c r="A14" s="35" t="s">
        <v>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27"/>
    </row>
    <row r="15" spans="1:35" ht="20.149999999999999" customHeight="1" x14ac:dyDescent="0.45">
      <c r="A15" s="35" t="s">
        <v>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27"/>
    </row>
    <row r="16" spans="1:35" ht="20.149999999999999" customHeight="1" x14ac:dyDescent="0.45">
      <c r="A16" s="35"/>
      <c r="B16" s="57">
        <f t="shared" ref="B16:AE16" si="1">SUM(B11:B15)</f>
        <v>0</v>
      </c>
      <c r="C16" s="57">
        <f t="shared" si="1"/>
        <v>0</v>
      </c>
      <c r="D16" s="57">
        <f t="shared" si="1"/>
        <v>0</v>
      </c>
      <c r="E16" s="57">
        <f t="shared" si="1"/>
        <v>0</v>
      </c>
      <c r="F16" s="57">
        <f t="shared" si="1"/>
        <v>0</v>
      </c>
      <c r="G16" s="57">
        <f t="shared" si="1"/>
        <v>0</v>
      </c>
      <c r="H16" s="57">
        <f t="shared" si="1"/>
        <v>0</v>
      </c>
      <c r="I16" s="57">
        <f t="shared" si="1"/>
        <v>0</v>
      </c>
      <c r="J16" s="57">
        <f t="shared" si="1"/>
        <v>0</v>
      </c>
      <c r="K16" s="57">
        <f t="shared" si="1"/>
        <v>0</v>
      </c>
      <c r="L16" s="57">
        <f t="shared" si="1"/>
        <v>0</v>
      </c>
      <c r="M16" s="57">
        <f t="shared" si="1"/>
        <v>0</v>
      </c>
      <c r="N16" s="57">
        <f t="shared" si="1"/>
        <v>0</v>
      </c>
      <c r="O16" s="57">
        <f t="shared" si="1"/>
        <v>0</v>
      </c>
      <c r="P16" s="57">
        <f t="shared" si="1"/>
        <v>0</v>
      </c>
      <c r="Q16" s="57">
        <f t="shared" si="1"/>
        <v>0</v>
      </c>
      <c r="R16" s="57">
        <f t="shared" si="1"/>
        <v>0</v>
      </c>
      <c r="S16" s="57">
        <f t="shared" si="1"/>
        <v>0</v>
      </c>
      <c r="T16" s="57">
        <f t="shared" si="1"/>
        <v>0</v>
      </c>
      <c r="U16" s="57">
        <f t="shared" si="1"/>
        <v>0</v>
      </c>
      <c r="V16" s="57">
        <f t="shared" si="1"/>
        <v>0</v>
      </c>
      <c r="W16" s="57">
        <f t="shared" si="1"/>
        <v>0</v>
      </c>
      <c r="X16" s="57">
        <f t="shared" si="1"/>
        <v>0</v>
      </c>
      <c r="Y16" s="57">
        <f t="shared" si="1"/>
        <v>0</v>
      </c>
      <c r="Z16" s="57">
        <f t="shared" si="1"/>
        <v>0</v>
      </c>
      <c r="AA16" s="57">
        <f t="shared" si="1"/>
        <v>0</v>
      </c>
      <c r="AB16" s="57">
        <f t="shared" si="1"/>
        <v>0</v>
      </c>
      <c r="AC16" s="57">
        <f t="shared" si="1"/>
        <v>0</v>
      </c>
      <c r="AD16" s="57">
        <f t="shared" si="1"/>
        <v>0</v>
      </c>
      <c r="AE16" s="57">
        <f t="shared" si="1"/>
        <v>0</v>
      </c>
      <c r="AF16" s="27">
        <f>AVERAGE(B16:AE16)</f>
        <v>0</v>
      </c>
    </row>
    <row r="17" spans="1:32" ht="20.149999999999999" customHeight="1" x14ac:dyDescent="0.45">
      <c r="A17" s="38" t="s">
        <v>29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27"/>
    </row>
    <row r="18" spans="1:32" ht="20.149999999999999" customHeight="1" x14ac:dyDescent="0.45">
      <c r="A18" s="39" t="s">
        <v>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27"/>
    </row>
    <row r="19" spans="1:32" ht="20.149999999999999" customHeight="1" x14ac:dyDescent="0.45">
      <c r="A19" s="45" t="s">
        <v>25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27"/>
    </row>
    <row r="20" spans="1:32" ht="20.149999999999999" customHeight="1" x14ac:dyDescent="0.45">
      <c r="A20" s="39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27"/>
    </row>
    <row r="21" spans="1:32" ht="20.149999999999999" customHeight="1" x14ac:dyDescent="0.45">
      <c r="A21" s="39" t="s">
        <v>22</v>
      </c>
      <c r="B21" s="72">
        <v>62</v>
      </c>
      <c r="C21" s="72">
        <v>52</v>
      </c>
      <c r="D21" s="72">
        <v>56</v>
      </c>
      <c r="E21" s="72">
        <v>53</v>
      </c>
      <c r="F21" s="72">
        <v>52</v>
      </c>
      <c r="G21" s="72">
        <v>51</v>
      </c>
      <c r="H21" s="72">
        <v>51</v>
      </c>
      <c r="I21" s="72">
        <v>50</v>
      </c>
      <c r="J21" s="72">
        <v>52</v>
      </c>
      <c r="K21" s="72">
        <v>47</v>
      </c>
      <c r="L21" s="72">
        <v>54</v>
      </c>
      <c r="M21" s="72">
        <v>44</v>
      </c>
      <c r="N21" s="72">
        <v>46</v>
      </c>
      <c r="O21" s="72">
        <v>52</v>
      </c>
      <c r="P21" s="72">
        <v>58</v>
      </c>
      <c r="Q21" s="72">
        <v>53</v>
      </c>
      <c r="R21" s="72">
        <v>53</v>
      </c>
      <c r="S21" s="72">
        <v>42</v>
      </c>
      <c r="T21" s="72">
        <v>50</v>
      </c>
      <c r="U21" s="72">
        <v>50</v>
      </c>
      <c r="V21" s="72">
        <v>44</v>
      </c>
      <c r="W21" s="72">
        <v>44</v>
      </c>
      <c r="X21" s="72">
        <v>54</v>
      </c>
      <c r="Y21" s="72">
        <v>47</v>
      </c>
      <c r="Z21" s="72">
        <v>48</v>
      </c>
      <c r="AA21" s="72">
        <v>53</v>
      </c>
      <c r="AB21" s="72">
        <v>43</v>
      </c>
      <c r="AC21" s="72">
        <v>47</v>
      </c>
      <c r="AD21" s="72">
        <v>47</v>
      </c>
      <c r="AE21" s="72">
        <v>54</v>
      </c>
      <c r="AF21" s="27"/>
    </row>
    <row r="22" spans="1:32" ht="20.149999999999999" customHeight="1" x14ac:dyDescent="0.45">
      <c r="A22" s="39" t="s">
        <v>21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27"/>
    </row>
    <row r="23" spans="1:32" ht="20.149999999999999" customHeight="1" x14ac:dyDescent="0.45">
      <c r="A23" s="39" t="s">
        <v>23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27"/>
    </row>
    <row r="24" spans="1:32" ht="20.149999999999999" customHeight="1" x14ac:dyDescent="0.45">
      <c r="A24" s="39" t="s">
        <v>24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27"/>
    </row>
    <row r="25" spans="1:32" ht="20.149999999999999" customHeight="1" x14ac:dyDescent="0.45">
      <c r="A25" s="39" t="s">
        <v>16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27"/>
    </row>
    <row r="26" spans="1:32" ht="20.149999999999999" customHeight="1" x14ac:dyDescent="0.45">
      <c r="A26" s="39" t="s">
        <v>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27"/>
    </row>
    <row r="27" spans="1:32" ht="20.149999999999999" customHeight="1" x14ac:dyDescent="0.45">
      <c r="A27" s="39" t="s">
        <v>10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27"/>
    </row>
    <row r="28" spans="1:32" ht="20.149999999999999" customHeight="1" x14ac:dyDescent="0.45">
      <c r="A28" s="39" t="s">
        <v>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116"/>
    </row>
    <row r="29" spans="1:32" ht="20.149999999999999" customHeight="1" x14ac:dyDescent="0.45">
      <c r="A29" s="35"/>
      <c r="B29" s="57">
        <f t="shared" ref="B29:AE29" si="2">B18+B25+B26+B27+B28</f>
        <v>0</v>
      </c>
      <c r="C29" s="57">
        <f t="shared" si="2"/>
        <v>0</v>
      </c>
      <c r="D29" s="57">
        <f t="shared" si="2"/>
        <v>0</v>
      </c>
      <c r="E29" s="57">
        <f t="shared" si="2"/>
        <v>0</v>
      </c>
      <c r="F29" s="57">
        <f t="shared" si="2"/>
        <v>0</v>
      </c>
      <c r="G29" s="57">
        <f t="shared" si="2"/>
        <v>0</v>
      </c>
      <c r="H29" s="57">
        <f t="shared" si="2"/>
        <v>0</v>
      </c>
      <c r="I29" s="57">
        <f t="shared" si="2"/>
        <v>0</v>
      </c>
      <c r="J29" s="57">
        <f t="shared" si="2"/>
        <v>0</v>
      </c>
      <c r="K29" s="57">
        <f t="shared" si="2"/>
        <v>0</v>
      </c>
      <c r="L29" s="57">
        <f t="shared" si="2"/>
        <v>0</v>
      </c>
      <c r="M29" s="57">
        <f t="shared" si="2"/>
        <v>0</v>
      </c>
      <c r="N29" s="57">
        <f t="shared" si="2"/>
        <v>0</v>
      </c>
      <c r="O29" s="57">
        <f t="shared" si="2"/>
        <v>0</v>
      </c>
      <c r="P29" s="57">
        <f t="shared" si="2"/>
        <v>0</v>
      </c>
      <c r="Q29" s="57">
        <f t="shared" si="2"/>
        <v>0</v>
      </c>
      <c r="R29" s="57">
        <f t="shared" si="2"/>
        <v>0</v>
      </c>
      <c r="S29" s="57">
        <f t="shared" si="2"/>
        <v>0</v>
      </c>
      <c r="T29" s="57">
        <f t="shared" si="2"/>
        <v>0</v>
      </c>
      <c r="U29" s="57">
        <f t="shared" si="2"/>
        <v>0</v>
      </c>
      <c r="V29" s="57">
        <f t="shared" si="2"/>
        <v>0</v>
      </c>
      <c r="W29" s="57">
        <f t="shared" si="2"/>
        <v>0</v>
      </c>
      <c r="X29" s="57">
        <f t="shared" si="2"/>
        <v>0</v>
      </c>
      <c r="Y29" s="57">
        <f t="shared" si="2"/>
        <v>0</v>
      </c>
      <c r="Z29" s="57">
        <f t="shared" si="2"/>
        <v>0</v>
      </c>
      <c r="AA29" s="57">
        <f t="shared" si="2"/>
        <v>0</v>
      </c>
      <c r="AB29" s="57">
        <f t="shared" si="2"/>
        <v>0</v>
      </c>
      <c r="AC29" s="57">
        <f t="shared" si="2"/>
        <v>0</v>
      </c>
      <c r="AD29" s="57">
        <f t="shared" si="2"/>
        <v>0</v>
      </c>
      <c r="AE29" s="57">
        <f t="shared" si="2"/>
        <v>0</v>
      </c>
      <c r="AF29" s="27">
        <f>AVERAGE(B29:AE29)</f>
        <v>0</v>
      </c>
    </row>
    <row r="30" spans="1:32" ht="20.149999999999999" customHeight="1" x14ac:dyDescent="0.45">
      <c r="A30" s="36" t="s">
        <v>11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27"/>
    </row>
    <row r="31" spans="1:32" ht="20.149999999999999" customHeight="1" x14ac:dyDescent="0.4">
      <c r="A31" s="35" t="s">
        <v>12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03"/>
      <c r="AB31" s="115"/>
      <c r="AC31" s="115"/>
      <c r="AD31" s="115"/>
      <c r="AE31" s="115"/>
      <c r="AF31" s="115"/>
    </row>
    <row r="32" spans="1:32" ht="20.149999999999999" customHeight="1" x14ac:dyDescent="0.45">
      <c r="A32" s="35" t="s">
        <v>27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03"/>
      <c r="T32" s="103"/>
      <c r="U32" s="103"/>
      <c r="V32" s="103"/>
      <c r="W32" s="103"/>
      <c r="X32" s="103"/>
      <c r="Y32" s="115"/>
      <c r="Z32" s="115"/>
      <c r="AA32" s="115"/>
      <c r="AB32" s="115"/>
      <c r="AC32" s="116"/>
      <c r="AD32" s="115"/>
      <c r="AE32" s="115"/>
      <c r="AF32" s="115"/>
    </row>
    <row r="33" spans="1:32" ht="20.149999999999999" customHeight="1" x14ac:dyDescent="0.45">
      <c r="A33" s="35" t="s">
        <v>4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6"/>
      <c r="AD33" s="115"/>
      <c r="AE33" s="115"/>
      <c r="AF33" s="115"/>
    </row>
    <row r="34" spans="1:32" ht="20.149999999999999" customHeight="1" x14ac:dyDescent="0.45">
      <c r="A34" s="35" t="s">
        <v>13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46"/>
      <c r="AC34" s="46"/>
      <c r="AD34" s="46"/>
      <c r="AE34" s="46"/>
      <c r="AF34" s="27"/>
    </row>
    <row r="35" spans="1:32" ht="20.149999999999999" customHeight="1" x14ac:dyDescent="0.45">
      <c r="A35" s="35" t="s">
        <v>10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46"/>
      <c r="AC35" s="46"/>
      <c r="AD35" s="46"/>
      <c r="AE35" s="46"/>
      <c r="AF35" s="27"/>
    </row>
    <row r="36" spans="1:32" ht="20.149999999999999" customHeight="1" x14ac:dyDescent="0.45">
      <c r="A36" s="35"/>
      <c r="B36" s="57">
        <f t="shared" ref="B36:AE36" si="3">SUM(B31:B35)</f>
        <v>0</v>
      </c>
      <c r="C36" s="57">
        <f t="shared" si="3"/>
        <v>0</v>
      </c>
      <c r="D36" s="57">
        <f t="shared" si="3"/>
        <v>0</v>
      </c>
      <c r="E36" s="57">
        <f t="shared" si="3"/>
        <v>0</v>
      </c>
      <c r="F36" s="57">
        <f t="shared" si="3"/>
        <v>0</v>
      </c>
      <c r="G36" s="57">
        <f t="shared" si="3"/>
        <v>0</v>
      </c>
      <c r="H36" s="57">
        <f t="shared" si="3"/>
        <v>0</v>
      </c>
      <c r="I36" s="57">
        <f t="shared" si="3"/>
        <v>0</v>
      </c>
      <c r="J36" s="57">
        <f t="shared" si="3"/>
        <v>0</v>
      </c>
      <c r="K36" s="57">
        <f t="shared" si="3"/>
        <v>0</v>
      </c>
      <c r="L36" s="57">
        <f t="shared" si="3"/>
        <v>0</v>
      </c>
      <c r="M36" s="57">
        <f t="shared" si="3"/>
        <v>0</v>
      </c>
      <c r="N36" s="57">
        <f t="shared" si="3"/>
        <v>0</v>
      </c>
      <c r="O36" s="57">
        <f t="shared" si="3"/>
        <v>0</v>
      </c>
      <c r="P36" s="57">
        <f t="shared" si="3"/>
        <v>0</v>
      </c>
      <c r="Q36" s="57">
        <f t="shared" si="3"/>
        <v>0</v>
      </c>
      <c r="R36" s="57">
        <f t="shared" si="3"/>
        <v>0</v>
      </c>
      <c r="S36" s="57">
        <f t="shared" si="3"/>
        <v>0</v>
      </c>
      <c r="T36" s="57">
        <f t="shared" si="3"/>
        <v>0</v>
      </c>
      <c r="U36" s="57">
        <f t="shared" si="3"/>
        <v>0</v>
      </c>
      <c r="V36" s="57">
        <f t="shared" si="3"/>
        <v>0</v>
      </c>
      <c r="W36" s="57">
        <f t="shared" si="3"/>
        <v>0</v>
      </c>
      <c r="X36" s="57">
        <f t="shared" si="3"/>
        <v>0</v>
      </c>
      <c r="Y36" s="57">
        <f t="shared" si="3"/>
        <v>0</v>
      </c>
      <c r="Z36" s="57">
        <f t="shared" si="3"/>
        <v>0</v>
      </c>
      <c r="AA36" s="57">
        <f t="shared" si="3"/>
        <v>0</v>
      </c>
      <c r="AB36" s="57">
        <f t="shared" si="3"/>
        <v>0</v>
      </c>
      <c r="AC36" s="57">
        <f t="shared" si="3"/>
        <v>0</v>
      </c>
      <c r="AD36" s="57">
        <f t="shared" si="3"/>
        <v>0</v>
      </c>
      <c r="AE36" s="57">
        <f t="shared" si="3"/>
        <v>0</v>
      </c>
      <c r="AF36" s="27">
        <f>AVERAGE(B36:AE36)</f>
        <v>0</v>
      </c>
    </row>
    <row r="37" spans="1:32" ht="20.149999999999999" customHeight="1" x14ac:dyDescent="0.45">
      <c r="A37" s="36" t="s">
        <v>30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27"/>
    </row>
    <row r="38" spans="1:32" ht="20.149999999999999" customHeight="1" x14ac:dyDescent="0.45">
      <c r="A38" s="35" t="s">
        <v>4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27"/>
    </row>
    <row r="39" spans="1:32" ht="20.149999999999999" customHeight="1" x14ac:dyDescent="0.45">
      <c r="A39" s="35" t="s">
        <v>14</v>
      </c>
      <c r="B39" s="57">
        <f t="shared" ref="B39:AD39" si="4">SUM(B38,B36,B29,B16,B9)</f>
        <v>13.786999999999999</v>
      </c>
      <c r="C39" s="57">
        <f t="shared" si="4"/>
        <v>15.529</v>
      </c>
      <c r="D39" s="57">
        <f t="shared" si="4"/>
        <v>14.808</v>
      </c>
      <c r="E39" s="57">
        <f t="shared" si="4"/>
        <v>15.002000000000001</v>
      </c>
      <c r="F39" s="57">
        <f t="shared" si="4"/>
        <v>16.367999999999999</v>
      </c>
      <c r="G39" s="57">
        <f t="shared" si="4"/>
        <v>15.8597</v>
      </c>
      <c r="H39" s="57">
        <f t="shared" si="4"/>
        <v>15.069000000000001</v>
      </c>
      <c r="I39" s="57">
        <f t="shared" si="4"/>
        <v>14.526</v>
      </c>
      <c r="J39" s="57">
        <f t="shared" si="4"/>
        <v>14.246</v>
      </c>
      <c r="K39" s="57">
        <f>SUM(K38,K36,K29,K16,K9)</f>
        <v>15.045</v>
      </c>
      <c r="L39" s="57">
        <f t="shared" si="4"/>
        <v>14.898000000000001</v>
      </c>
      <c r="M39" s="57">
        <f t="shared" si="4"/>
        <v>16.044999999999998</v>
      </c>
      <c r="N39" s="57">
        <f t="shared" si="4"/>
        <v>16.954000000000001</v>
      </c>
      <c r="O39" s="57">
        <f t="shared" si="4"/>
        <v>15.177999999999999</v>
      </c>
      <c r="P39" s="57">
        <f t="shared" si="4"/>
        <v>14.682</v>
      </c>
      <c r="Q39" s="57">
        <f t="shared" si="4"/>
        <v>14.421000000000001</v>
      </c>
      <c r="R39" s="57">
        <f t="shared" si="4"/>
        <v>15.029</v>
      </c>
      <c r="S39" s="57">
        <f t="shared" si="4"/>
        <v>15.649000000000001</v>
      </c>
      <c r="T39" s="57">
        <f t="shared" si="4"/>
        <v>15.57</v>
      </c>
      <c r="U39" s="57">
        <f t="shared" si="4"/>
        <v>15.493</v>
      </c>
      <c r="V39" s="57">
        <f t="shared" si="4"/>
        <v>15.475999999999999</v>
      </c>
      <c r="W39" s="57">
        <f t="shared" si="4"/>
        <v>14.266999999999999</v>
      </c>
      <c r="X39" s="57">
        <f t="shared" si="4"/>
        <v>15.122</v>
      </c>
      <c r="Y39" s="57">
        <f t="shared" si="4"/>
        <v>14.715</v>
      </c>
      <c r="Z39" s="57">
        <f t="shared" si="4"/>
        <v>14.884</v>
      </c>
      <c r="AA39" s="57">
        <f t="shared" si="4"/>
        <v>14.616</v>
      </c>
      <c r="AB39" s="57">
        <f t="shared" si="4"/>
        <v>16.026</v>
      </c>
      <c r="AC39" s="57">
        <f t="shared" si="4"/>
        <v>16.353999999999999</v>
      </c>
      <c r="AD39" s="57">
        <f t="shared" si="4"/>
        <v>17.041</v>
      </c>
      <c r="AE39" s="57">
        <f>SUM(AE9+AE16+AE29+AE36+AE38)</f>
        <v>15.239000000000001</v>
      </c>
      <c r="AF39" s="27"/>
    </row>
    <row r="40" spans="1:32" ht="20.149999999999999" customHeight="1" x14ac:dyDescent="0.45">
      <c r="A40" s="35" t="s">
        <v>15</v>
      </c>
      <c r="B40" s="57">
        <f t="shared" ref="B40:AE40" si="5">-SUM(B14+B15+B27+B28+B34+B35)</f>
        <v>0</v>
      </c>
      <c r="C40" s="57">
        <f t="shared" si="5"/>
        <v>0</v>
      </c>
      <c r="D40" s="57">
        <f t="shared" si="5"/>
        <v>0</v>
      </c>
      <c r="E40" s="57">
        <f t="shared" si="5"/>
        <v>0</v>
      </c>
      <c r="F40" s="57">
        <f t="shared" si="5"/>
        <v>0</v>
      </c>
      <c r="G40" s="57">
        <f t="shared" si="5"/>
        <v>0</v>
      </c>
      <c r="H40" s="57">
        <f t="shared" si="5"/>
        <v>0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 t="shared" si="5"/>
        <v>0</v>
      </c>
      <c r="Q40" s="57">
        <f t="shared" si="5"/>
        <v>0</v>
      </c>
      <c r="R40" s="57">
        <f t="shared" si="5"/>
        <v>0</v>
      </c>
      <c r="S40" s="57">
        <f t="shared" si="5"/>
        <v>0</v>
      </c>
      <c r="T40" s="57">
        <f t="shared" si="5"/>
        <v>0</v>
      </c>
      <c r="U40" s="57">
        <f t="shared" si="5"/>
        <v>0</v>
      </c>
      <c r="V40" s="57">
        <f t="shared" si="5"/>
        <v>0</v>
      </c>
      <c r="W40" s="57">
        <f t="shared" si="5"/>
        <v>0</v>
      </c>
      <c r="X40" s="57">
        <f t="shared" si="5"/>
        <v>0</v>
      </c>
      <c r="Y40" s="57">
        <f t="shared" si="5"/>
        <v>0</v>
      </c>
      <c r="Z40" s="57">
        <f t="shared" si="5"/>
        <v>0</v>
      </c>
      <c r="AA40" s="57">
        <f t="shared" si="5"/>
        <v>0</v>
      </c>
      <c r="AB40" s="57">
        <f t="shared" si="5"/>
        <v>0</v>
      </c>
      <c r="AC40" s="57">
        <f t="shared" si="5"/>
        <v>0</v>
      </c>
      <c r="AD40" s="57">
        <f t="shared" si="5"/>
        <v>0</v>
      </c>
      <c r="AE40" s="57">
        <f t="shared" si="5"/>
        <v>0</v>
      </c>
      <c r="AF40" s="27"/>
    </row>
    <row r="41" spans="1:32" ht="20.149999999999999" customHeight="1" x14ac:dyDescent="0.45">
      <c r="A41" s="36" t="s">
        <v>19</v>
      </c>
      <c r="B41" s="57">
        <f t="shared" ref="B41:AE41" si="6">SUM(B39:B40)</f>
        <v>13.786999999999999</v>
      </c>
      <c r="C41" s="57">
        <f t="shared" si="6"/>
        <v>15.529</v>
      </c>
      <c r="D41" s="57">
        <f t="shared" si="6"/>
        <v>14.808</v>
      </c>
      <c r="E41" s="57">
        <f t="shared" si="6"/>
        <v>15.002000000000001</v>
      </c>
      <c r="F41" s="57">
        <f t="shared" si="6"/>
        <v>16.367999999999999</v>
      </c>
      <c r="G41" s="57">
        <f t="shared" si="6"/>
        <v>15.8597</v>
      </c>
      <c r="H41" s="57">
        <f t="shared" si="6"/>
        <v>15.069000000000001</v>
      </c>
      <c r="I41" s="57">
        <f t="shared" si="6"/>
        <v>14.526</v>
      </c>
      <c r="J41" s="57">
        <f t="shared" si="6"/>
        <v>14.246</v>
      </c>
      <c r="K41" s="57">
        <f t="shared" si="6"/>
        <v>15.045</v>
      </c>
      <c r="L41" s="57">
        <f t="shared" si="6"/>
        <v>14.898000000000001</v>
      </c>
      <c r="M41" s="57">
        <f t="shared" si="6"/>
        <v>16.044999999999998</v>
      </c>
      <c r="N41" s="57">
        <f t="shared" si="6"/>
        <v>16.954000000000001</v>
      </c>
      <c r="O41" s="57">
        <f t="shared" si="6"/>
        <v>15.177999999999999</v>
      </c>
      <c r="P41" s="57">
        <f t="shared" si="6"/>
        <v>14.682</v>
      </c>
      <c r="Q41" s="57">
        <f t="shared" si="6"/>
        <v>14.421000000000001</v>
      </c>
      <c r="R41" s="57">
        <f t="shared" si="6"/>
        <v>15.029</v>
      </c>
      <c r="S41" s="57">
        <f t="shared" si="6"/>
        <v>15.649000000000001</v>
      </c>
      <c r="T41" s="57">
        <f t="shared" si="6"/>
        <v>15.57</v>
      </c>
      <c r="U41" s="57">
        <f t="shared" si="6"/>
        <v>15.493</v>
      </c>
      <c r="V41" s="57">
        <f t="shared" si="6"/>
        <v>15.475999999999999</v>
      </c>
      <c r="W41" s="57">
        <f t="shared" si="6"/>
        <v>14.266999999999999</v>
      </c>
      <c r="X41" s="57">
        <f t="shared" si="6"/>
        <v>15.122</v>
      </c>
      <c r="Y41" s="57">
        <f t="shared" si="6"/>
        <v>14.715</v>
      </c>
      <c r="Z41" s="57">
        <f t="shared" si="6"/>
        <v>14.884</v>
      </c>
      <c r="AA41" s="57">
        <f t="shared" si="6"/>
        <v>14.616</v>
      </c>
      <c r="AB41" s="57">
        <f t="shared" si="6"/>
        <v>16.026</v>
      </c>
      <c r="AC41" s="57">
        <f t="shared" si="6"/>
        <v>16.353999999999999</v>
      </c>
      <c r="AD41" s="57">
        <f t="shared" si="6"/>
        <v>17.041</v>
      </c>
      <c r="AE41" s="57">
        <f t="shared" si="6"/>
        <v>15.239000000000001</v>
      </c>
      <c r="AF41" s="27">
        <f>AVERAGE(B41:AE41)</f>
        <v>15.263289999999996</v>
      </c>
    </row>
    <row r="42" spans="1:32" ht="20.149999999999999" customHeight="1" x14ac:dyDescent="0.45">
      <c r="A42" s="36"/>
      <c r="B42" s="20"/>
      <c r="C42" s="40"/>
      <c r="D42" s="40"/>
      <c r="E42" s="52"/>
      <c r="F42" s="52"/>
      <c r="G42" s="52"/>
      <c r="H42" s="57"/>
      <c r="I42" s="57"/>
      <c r="J42" s="57"/>
      <c r="K42" s="57"/>
      <c r="L42" s="57"/>
      <c r="M42" s="57"/>
      <c r="N42" s="57"/>
      <c r="O42" s="57"/>
      <c r="P42" s="57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19"/>
    </row>
    <row r="43" spans="1:32" ht="20.149999999999999" customHeight="1" x14ac:dyDescent="0.45">
      <c r="A43" s="7"/>
      <c r="B43" s="15"/>
      <c r="C43" s="15"/>
      <c r="D43" s="15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110"/>
    </row>
    <row r="44" spans="1:32" ht="20.149999999999999" customHeight="1" x14ac:dyDescent="0.45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1"/>
    </row>
    <row r="45" spans="1:32" ht="20.149999999999999" customHeight="1" x14ac:dyDescent="0.45"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1"/>
    </row>
    <row r="46" spans="1:32" ht="20.149999999999999" customHeight="1" x14ac:dyDescent="0.45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</row>
    <row r="47" spans="1:32" ht="20.149999999999999" customHeight="1" x14ac:dyDescent="0.45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1"/>
    </row>
    <row r="48" spans="1:32" ht="20.149999999999999" customHeight="1" x14ac:dyDescent="0.45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2:32" ht="20.149999999999999" customHeight="1" x14ac:dyDescent="0.45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1"/>
    </row>
    <row r="50" spans="2:32" ht="20.149999999999999" customHeight="1" x14ac:dyDescent="0.45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1"/>
    </row>
    <row r="51" spans="2:32" ht="20.149999999999999" customHeight="1" x14ac:dyDescent="0.45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1"/>
    </row>
    <row r="52" spans="2:32" ht="20.149999999999999" customHeight="1" x14ac:dyDescent="0.45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1"/>
    </row>
    <row r="53" spans="2:32" ht="20.149999999999999" customHeight="1" x14ac:dyDescent="0.45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1"/>
    </row>
    <row r="54" spans="2:32" ht="20.149999999999999" customHeight="1" x14ac:dyDescent="0.45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1"/>
    </row>
    <row r="55" spans="2:32" ht="20.149999999999999" customHeight="1" x14ac:dyDescent="0.45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1"/>
    </row>
    <row r="56" spans="2:32" ht="20.149999999999999" customHeight="1" x14ac:dyDescent="0.45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1"/>
    </row>
    <row r="57" spans="2:32" ht="20.149999999999999" customHeight="1" x14ac:dyDescent="0.45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1"/>
    </row>
  </sheetData>
  <phoneticPr fontId="13" type="noConversion"/>
  <pageMargins left="0.32" right="0.2" top="0.51" bottom="0.34" header="0.5" footer="0.34"/>
  <pageSetup scale="30" orientation="landscape" horizont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zoomScale="54" zoomScaleNormal="54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40" sqref="B40:AF40"/>
    </sheetView>
  </sheetViews>
  <sheetFormatPr defaultColWidth="11.53515625" defaultRowHeight="22.5" x14ac:dyDescent="0.45"/>
  <cols>
    <col min="1" max="1" width="30.07421875" style="12" customWidth="1"/>
    <col min="2" max="32" width="8.23046875" style="12" customWidth="1"/>
    <col min="33" max="33" width="8.23046875" style="23" customWidth="1"/>
    <col min="34" max="16384" width="11.53515625" style="12"/>
  </cols>
  <sheetData>
    <row r="1" spans="1:33" ht="20.149999999999999" customHeight="1" x14ac:dyDescent="0.4">
      <c r="A1" s="41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ht="20" x14ac:dyDescent="0.4">
      <c r="A2" s="41">
        <v>42856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33" ht="20.149999999999999" customHeight="1" x14ac:dyDescent="0.4">
      <c r="A3" s="43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62"/>
      <c r="AA3" s="43"/>
      <c r="AB3" s="62"/>
      <c r="AC3" s="62"/>
      <c r="AD3" s="62"/>
      <c r="AE3" s="62"/>
      <c r="AF3" s="62"/>
      <c r="AG3" s="62"/>
    </row>
    <row r="4" spans="1:33" ht="20.149999999999999" customHeight="1" x14ac:dyDescent="0.4">
      <c r="A4" s="39"/>
      <c r="B4" s="59">
        <v>1</v>
      </c>
      <c r="C4" s="59">
        <v>2</v>
      </c>
      <c r="D4" s="59">
        <v>3</v>
      </c>
      <c r="E4" s="59">
        <v>4</v>
      </c>
      <c r="F4" s="59">
        <v>5</v>
      </c>
      <c r="G4" s="59">
        <v>6</v>
      </c>
      <c r="H4" s="59">
        <v>7</v>
      </c>
      <c r="I4" s="59">
        <v>8</v>
      </c>
      <c r="J4" s="59">
        <v>9</v>
      </c>
      <c r="K4" s="59">
        <v>10</v>
      </c>
      <c r="L4" s="59">
        <v>11</v>
      </c>
      <c r="M4" s="59">
        <v>12</v>
      </c>
      <c r="N4" s="59">
        <v>13</v>
      </c>
      <c r="O4" s="59">
        <v>14</v>
      </c>
      <c r="P4" s="59">
        <v>15</v>
      </c>
      <c r="Q4" s="60">
        <v>16</v>
      </c>
      <c r="R4" s="60">
        <v>17</v>
      </c>
      <c r="S4" s="61">
        <v>18</v>
      </c>
      <c r="T4" s="61">
        <v>19</v>
      </c>
      <c r="U4" s="61">
        <v>20</v>
      </c>
      <c r="V4" s="61">
        <v>21</v>
      </c>
      <c r="W4" s="61">
        <v>22</v>
      </c>
      <c r="X4" s="61">
        <v>23</v>
      </c>
      <c r="Y4" s="61">
        <v>24</v>
      </c>
      <c r="Z4" s="60">
        <v>25</v>
      </c>
      <c r="AA4" s="60">
        <v>26</v>
      </c>
      <c r="AB4" s="60">
        <v>27</v>
      </c>
      <c r="AC4" s="60">
        <v>28</v>
      </c>
      <c r="AD4" s="60">
        <v>29</v>
      </c>
      <c r="AE4" s="60">
        <v>30</v>
      </c>
      <c r="AF4" s="60">
        <v>31</v>
      </c>
      <c r="AG4" s="106" t="s">
        <v>28</v>
      </c>
    </row>
    <row r="5" spans="1:33" ht="20.149999999999999" customHeight="1" x14ac:dyDescent="0.4">
      <c r="A5" s="38" t="s">
        <v>0</v>
      </c>
      <c r="B5" s="40"/>
      <c r="C5" s="40"/>
      <c r="D5" s="40"/>
      <c r="E5" s="40"/>
      <c r="F5" s="40"/>
      <c r="G5" s="40"/>
      <c r="H5" s="40"/>
      <c r="I5" s="20"/>
      <c r="J5" s="20"/>
      <c r="K5" s="20"/>
      <c r="L5" s="20"/>
      <c r="M5" s="20"/>
      <c r="N5" s="20"/>
      <c r="O5" s="20"/>
      <c r="P5" s="20"/>
      <c r="Q5" s="20"/>
      <c r="R5" s="20"/>
      <c r="S5" s="40"/>
      <c r="T5" s="40"/>
      <c r="U5" s="40"/>
      <c r="V5" s="40"/>
      <c r="W5" s="40"/>
      <c r="X5" s="40"/>
      <c r="Y5" s="40"/>
      <c r="Z5" s="20"/>
      <c r="AA5" s="20"/>
      <c r="AB5" s="20"/>
      <c r="AC5" s="20"/>
      <c r="AD5" s="20"/>
      <c r="AE5" s="20"/>
      <c r="AF5" s="20"/>
      <c r="AG5" s="20"/>
    </row>
    <row r="6" spans="1:33" ht="20.149999999999999" customHeight="1" x14ac:dyDescent="0.4">
      <c r="A6" s="39" t="s">
        <v>1</v>
      </c>
      <c r="B6" s="57">
        <v>1.758</v>
      </c>
      <c r="C6" s="57">
        <v>1.698</v>
      </c>
      <c r="D6" s="57">
        <v>1.7470000000000001</v>
      </c>
      <c r="E6" s="57">
        <v>1.754</v>
      </c>
      <c r="F6" s="57">
        <v>1.833</v>
      </c>
      <c r="G6" s="57">
        <v>1.458</v>
      </c>
      <c r="H6" s="57">
        <v>1.784</v>
      </c>
      <c r="I6" s="57">
        <v>1.7030000000000001</v>
      </c>
      <c r="J6" s="57">
        <v>1.6220000000000001</v>
      </c>
      <c r="K6" s="57">
        <v>1.6259999999999999</v>
      </c>
      <c r="L6" s="57">
        <v>1.6990000000000001</v>
      </c>
      <c r="M6" s="57">
        <v>1.556</v>
      </c>
      <c r="N6" s="57">
        <v>1.427</v>
      </c>
      <c r="O6" s="57">
        <v>1.736</v>
      </c>
      <c r="P6" s="57">
        <v>3.8980000000000001</v>
      </c>
      <c r="Q6" s="57">
        <v>5.3179999999999996</v>
      </c>
      <c r="R6" s="57">
        <v>5.8470000000000004</v>
      </c>
      <c r="S6" s="57">
        <v>3.7229999999999999</v>
      </c>
      <c r="T6" s="57">
        <v>2.004</v>
      </c>
      <c r="U6" s="57">
        <v>5.71</v>
      </c>
      <c r="V6" s="57">
        <v>5.84</v>
      </c>
      <c r="W6" s="57">
        <v>5.8470000000000004</v>
      </c>
      <c r="X6" s="57">
        <v>5.8280000000000003</v>
      </c>
      <c r="Y6" s="57">
        <v>5.8280000000000003</v>
      </c>
      <c r="Z6" s="57">
        <v>5.8419999999999996</v>
      </c>
      <c r="AA6" s="57">
        <v>5.827</v>
      </c>
      <c r="AB6" s="57">
        <v>5.77</v>
      </c>
      <c r="AC6" s="57">
        <v>5.7990000000000004</v>
      </c>
      <c r="AD6" s="57">
        <v>5.7949999999999999</v>
      </c>
      <c r="AE6" s="57">
        <v>5.8689999999999998</v>
      </c>
      <c r="AF6" s="57">
        <v>5.8289999999999997</v>
      </c>
      <c r="AG6" s="52"/>
    </row>
    <row r="7" spans="1:33" ht="20.149999999999999" customHeight="1" x14ac:dyDescent="0.4">
      <c r="A7" s="39" t="s">
        <v>2</v>
      </c>
      <c r="B7" s="57">
        <v>13.11</v>
      </c>
      <c r="C7" s="57">
        <v>14.089</v>
      </c>
      <c r="D7" s="57">
        <v>14.318</v>
      </c>
      <c r="E7" s="57">
        <v>13.632</v>
      </c>
      <c r="F7" s="57">
        <v>14.112</v>
      </c>
      <c r="G7" s="57">
        <v>12.837999999999999</v>
      </c>
      <c r="H7" s="57">
        <v>13.194000000000001</v>
      </c>
      <c r="I7" s="57">
        <v>13.685</v>
      </c>
      <c r="J7" s="57">
        <v>14.05</v>
      </c>
      <c r="K7" s="57">
        <v>14.522</v>
      </c>
      <c r="L7" s="57">
        <v>13.821999999999999</v>
      </c>
      <c r="M7" s="57">
        <v>13.314</v>
      </c>
      <c r="N7" s="57">
        <v>13.25</v>
      </c>
      <c r="O7" s="57">
        <v>12.032</v>
      </c>
      <c r="P7" s="57">
        <v>12.01</v>
      </c>
      <c r="Q7" s="57">
        <v>11.686</v>
      </c>
      <c r="R7" s="57">
        <v>11.664999999999999</v>
      </c>
      <c r="S7" s="57">
        <v>14.406000000000001</v>
      </c>
      <c r="T7" s="57">
        <v>15.055</v>
      </c>
      <c r="U7" s="57">
        <v>9.9979999999999993</v>
      </c>
      <c r="V7" s="57">
        <v>9.5210000000000008</v>
      </c>
      <c r="W7" s="57">
        <v>9.1739999999999995</v>
      </c>
      <c r="X7" s="57">
        <v>9.39</v>
      </c>
      <c r="Y7" s="57">
        <v>10.507999999999999</v>
      </c>
      <c r="Z7" s="57">
        <v>9.5530000000000008</v>
      </c>
      <c r="AA7" s="57">
        <v>9.4489999999999998</v>
      </c>
      <c r="AB7" s="57">
        <v>9.2690000000000001</v>
      </c>
      <c r="AC7" s="57">
        <v>8.1920000000000002</v>
      </c>
      <c r="AD7" s="57">
        <v>9.2330000000000005</v>
      </c>
      <c r="AE7" s="57">
        <v>9.8469999999999995</v>
      </c>
      <c r="AF7" s="57">
        <v>9.5879999999999992</v>
      </c>
      <c r="AG7" s="52"/>
    </row>
    <row r="8" spans="1:33" ht="20.149999999999999" customHeight="1" x14ac:dyDescent="0.4">
      <c r="A8" s="39"/>
      <c r="B8" s="52">
        <f t="shared" ref="B8:AF8" si="0">SUM(B6:B7)</f>
        <v>14.867999999999999</v>
      </c>
      <c r="C8" s="52">
        <f t="shared" si="0"/>
        <v>15.787000000000001</v>
      </c>
      <c r="D8" s="52">
        <f t="shared" si="0"/>
        <v>16.065000000000001</v>
      </c>
      <c r="E8" s="52">
        <f t="shared" si="0"/>
        <v>15.385999999999999</v>
      </c>
      <c r="F8" s="52">
        <f t="shared" si="0"/>
        <v>15.945</v>
      </c>
      <c r="G8" s="52">
        <f t="shared" si="0"/>
        <v>14.295999999999999</v>
      </c>
      <c r="H8" s="52">
        <f t="shared" si="0"/>
        <v>14.978000000000002</v>
      </c>
      <c r="I8" s="52">
        <f t="shared" si="0"/>
        <v>15.388</v>
      </c>
      <c r="J8" s="52">
        <f t="shared" si="0"/>
        <v>15.672000000000001</v>
      </c>
      <c r="K8" s="52">
        <f t="shared" si="0"/>
        <v>16.148</v>
      </c>
      <c r="L8" s="52">
        <f t="shared" si="0"/>
        <v>15.520999999999999</v>
      </c>
      <c r="M8" s="52">
        <f t="shared" si="0"/>
        <v>14.870000000000001</v>
      </c>
      <c r="N8" s="52">
        <f t="shared" si="0"/>
        <v>14.677</v>
      </c>
      <c r="O8" s="52">
        <f t="shared" si="0"/>
        <v>13.768000000000001</v>
      </c>
      <c r="P8" s="52">
        <f t="shared" si="0"/>
        <v>15.907999999999999</v>
      </c>
      <c r="Q8" s="52">
        <f t="shared" si="0"/>
        <v>17.003999999999998</v>
      </c>
      <c r="R8" s="52">
        <f t="shared" si="0"/>
        <v>17.512</v>
      </c>
      <c r="S8" s="52">
        <f t="shared" si="0"/>
        <v>18.129000000000001</v>
      </c>
      <c r="T8" s="52">
        <f t="shared" si="0"/>
        <v>17.059000000000001</v>
      </c>
      <c r="U8" s="52">
        <f t="shared" si="0"/>
        <v>15.707999999999998</v>
      </c>
      <c r="V8" s="52">
        <f t="shared" si="0"/>
        <v>15.361000000000001</v>
      </c>
      <c r="W8" s="52">
        <f t="shared" si="0"/>
        <v>15.021000000000001</v>
      </c>
      <c r="X8" s="52">
        <f t="shared" si="0"/>
        <v>15.218</v>
      </c>
      <c r="Y8" s="52">
        <f t="shared" si="0"/>
        <v>16.335999999999999</v>
      </c>
      <c r="Z8" s="52">
        <f t="shared" si="0"/>
        <v>15.395</v>
      </c>
      <c r="AA8" s="52">
        <f t="shared" si="0"/>
        <v>15.276</v>
      </c>
      <c r="AB8" s="52">
        <f t="shared" si="0"/>
        <v>15.039</v>
      </c>
      <c r="AC8" s="52">
        <f t="shared" si="0"/>
        <v>13.991</v>
      </c>
      <c r="AD8" s="52">
        <f t="shared" si="0"/>
        <v>15.028</v>
      </c>
      <c r="AE8" s="52">
        <f t="shared" si="0"/>
        <v>15.715999999999999</v>
      </c>
      <c r="AF8" s="52">
        <f t="shared" si="0"/>
        <v>15.416999999999998</v>
      </c>
      <c r="AG8" s="52">
        <f>AVERAGE(B8:AF8)</f>
        <v>15.564096774193548</v>
      </c>
    </row>
    <row r="9" spans="1:33" ht="20.149999999999999" customHeight="1" x14ac:dyDescent="0.4">
      <c r="A9" s="38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1:33" ht="20.149999999999999" customHeight="1" x14ac:dyDescent="0.4">
      <c r="A10" s="39" t="s">
        <v>17</v>
      </c>
      <c r="B10" s="57">
        <v>14.4</v>
      </c>
      <c r="C10" s="57">
        <v>15.1</v>
      </c>
      <c r="D10" s="57">
        <v>15.8</v>
      </c>
      <c r="E10" s="57">
        <v>15.2</v>
      </c>
      <c r="F10" s="57">
        <v>14.3</v>
      </c>
      <c r="G10" s="57">
        <v>14.1</v>
      </c>
      <c r="H10" s="57">
        <v>14.3</v>
      </c>
      <c r="I10" s="103">
        <v>15.6</v>
      </c>
      <c r="J10" s="103">
        <v>15.5</v>
      </c>
      <c r="K10" s="103">
        <v>14.8</v>
      </c>
      <c r="L10" s="57">
        <v>15.1</v>
      </c>
      <c r="M10" s="57">
        <v>14.7</v>
      </c>
      <c r="N10" s="57">
        <v>14.3</v>
      </c>
      <c r="O10" s="57">
        <v>15.3</v>
      </c>
      <c r="P10" s="57">
        <v>15.2</v>
      </c>
      <c r="Q10" s="57">
        <v>14.5</v>
      </c>
      <c r="R10" s="57">
        <v>15.6</v>
      </c>
      <c r="S10" s="95">
        <v>16</v>
      </c>
      <c r="T10" s="95">
        <v>16</v>
      </c>
      <c r="U10" s="122">
        <v>16.600000000000001</v>
      </c>
      <c r="V10" s="86">
        <v>16.7</v>
      </c>
      <c r="W10" s="122">
        <v>15.4</v>
      </c>
      <c r="X10" s="122">
        <v>14.7</v>
      </c>
      <c r="Y10" s="122">
        <v>15.1</v>
      </c>
      <c r="Z10" s="122">
        <v>13.7</v>
      </c>
      <c r="AA10" s="122">
        <v>15.3</v>
      </c>
      <c r="AB10" s="122">
        <v>14.5</v>
      </c>
      <c r="AC10" s="122">
        <v>13.9</v>
      </c>
      <c r="AD10" s="122">
        <v>12.5</v>
      </c>
      <c r="AE10" s="122">
        <v>14.9</v>
      </c>
      <c r="AF10" s="122">
        <v>13.8</v>
      </c>
      <c r="AG10" s="52"/>
    </row>
    <row r="11" spans="1:33" ht="20.149999999999999" customHeight="1" x14ac:dyDescent="0.4">
      <c r="A11" s="45" t="s">
        <v>25</v>
      </c>
      <c r="B11" s="57">
        <v>-0.6</v>
      </c>
      <c r="C11" s="57">
        <v>-0.4</v>
      </c>
      <c r="D11" s="57">
        <v>-0.3</v>
      </c>
      <c r="E11" s="57">
        <v>-0.5</v>
      </c>
      <c r="F11" s="57">
        <v>-0.5</v>
      </c>
      <c r="G11" s="57">
        <v>-0.6</v>
      </c>
      <c r="H11" s="57">
        <v>-0.6</v>
      </c>
      <c r="I11" s="103">
        <v>-0.6</v>
      </c>
      <c r="J11" s="103">
        <v>-0.6</v>
      </c>
      <c r="K11" s="103">
        <v>-0.6</v>
      </c>
      <c r="L11" s="57">
        <v>-0.6</v>
      </c>
      <c r="M11" s="57">
        <v>-0.6</v>
      </c>
      <c r="N11" s="57">
        <v>-0.6</v>
      </c>
      <c r="O11" s="57">
        <v>-0.6</v>
      </c>
      <c r="P11" s="57">
        <v>-0.6</v>
      </c>
      <c r="Q11" s="57">
        <v>-0.5</v>
      </c>
      <c r="R11" s="57">
        <v>-0.5</v>
      </c>
      <c r="S11" s="95">
        <v>-0.5</v>
      </c>
      <c r="T11" s="95">
        <v>-0.6</v>
      </c>
      <c r="U11" s="122">
        <v>-0.6</v>
      </c>
      <c r="V11" s="122">
        <v>-0.6</v>
      </c>
      <c r="W11" s="122">
        <v>-0.5</v>
      </c>
      <c r="X11" s="122">
        <v>-0.5</v>
      </c>
      <c r="Y11" s="122">
        <v>-0.5</v>
      </c>
      <c r="Z11" s="122">
        <v>-0.5</v>
      </c>
      <c r="AA11" s="122">
        <v>-0.5</v>
      </c>
      <c r="AB11" s="122">
        <v>-0.5</v>
      </c>
      <c r="AC11" s="122">
        <v>-0.5</v>
      </c>
      <c r="AD11" s="122">
        <v>-0.5</v>
      </c>
      <c r="AE11" s="122">
        <v>-0.5</v>
      </c>
      <c r="AF11" s="122">
        <v>-0.5</v>
      </c>
      <c r="AG11" s="52"/>
    </row>
    <row r="12" spans="1:33" ht="20.149999999999999" customHeight="1" x14ac:dyDescent="0.4">
      <c r="A12" s="39" t="s">
        <v>5</v>
      </c>
      <c r="B12" s="57">
        <v>3</v>
      </c>
      <c r="C12" s="57">
        <v>3</v>
      </c>
      <c r="D12" s="57">
        <v>3.1</v>
      </c>
      <c r="E12" s="57">
        <v>3.1</v>
      </c>
      <c r="F12" s="57">
        <v>3.1</v>
      </c>
      <c r="G12" s="57">
        <v>3.2</v>
      </c>
      <c r="H12" s="57">
        <v>3.1</v>
      </c>
      <c r="I12" s="103">
        <v>3.1</v>
      </c>
      <c r="J12" s="103">
        <v>3.1</v>
      </c>
      <c r="K12" s="103">
        <v>3.1</v>
      </c>
      <c r="L12" s="57">
        <v>3</v>
      </c>
      <c r="M12" s="57">
        <v>3.1</v>
      </c>
      <c r="N12" s="57">
        <v>3</v>
      </c>
      <c r="O12" s="57">
        <v>3</v>
      </c>
      <c r="P12" s="57">
        <v>3</v>
      </c>
      <c r="Q12" s="57">
        <v>3</v>
      </c>
      <c r="R12" s="57">
        <v>2.9</v>
      </c>
      <c r="S12" s="95">
        <v>3</v>
      </c>
      <c r="T12" s="95">
        <v>3</v>
      </c>
      <c r="U12" s="122">
        <v>3</v>
      </c>
      <c r="V12" s="122">
        <v>3</v>
      </c>
      <c r="W12" s="122">
        <v>3</v>
      </c>
      <c r="X12" s="122">
        <v>3</v>
      </c>
      <c r="Y12" s="77">
        <v>3.1</v>
      </c>
      <c r="Z12" s="122">
        <v>3</v>
      </c>
      <c r="AA12" s="122">
        <v>3.1</v>
      </c>
      <c r="AB12" s="122">
        <v>3</v>
      </c>
      <c r="AC12" s="122">
        <v>3</v>
      </c>
      <c r="AD12" s="122">
        <v>3.1</v>
      </c>
      <c r="AE12" s="122">
        <v>3</v>
      </c>
      <c r="AF12" s="122">
        <v>3</v>
      </c>
      <c r="AG12" s="52"/>
    </row>
    <row r="13" spans="1:33" ht="20.149999999999999" customHeight="1" x14ac:dyDescent="0.4">
      <c r="A13" s="39" t="s">
        <v>6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52"/>
    </row>
    <row r="14" spans="1:33" ht="20.149999999999999" customHeight="1" x14ac:dyDescent="0.4">
      <c r="A14" s="39" t="s">
        <v>7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0.7</v>
      </c>
      <c r="K14" s="96">
        <v>0.3</v>
      </c>
      <c r="L14" s="96">
        <v>0</v>
      </c>
      <c r="M14" s="96">
        <v>0</v>
      </c>
      <c r="N14" s="96">
        <v>0</v>
      </c>
      <c r="O14" s="96">
        <v>0</v>
      </c>
      <c r="P14" s="96">
        <v>0.4</v>
      </c>
      <c r="Q14" s="96">
        <v>1.4</v>
      </c>
      <c r="R14" s="96">
        <v>1.5</v>
      </c>
      <c r="S14" s="96">
        <v>0.5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0.7</v>
      </c>
      <c r="AG14" s="52"/>
    </row>
    <row r="15" spans="1:33" ht="20.149999999999999" customHeight="1" x14ac:dyDescent="0.4">
      <c r="A15" s="39"/>
      <c r="B15" s="52">
        <f t="shared" ref="B15:G15" si="1">SUM(B10:B14)</f>
        <v>16.8</v>
      </c>
      <c r="C15" s="52">
        <f t="shared" si="1"/>
        <v>17.7</v>
      </c>
      <c r="D15" s="52">
        <f t="shared" si="1"/>
        <v>18.600000000000001</v>
      </c>
      <c r="E15" s="52">
        <f t="shared" si="1"/>
        <v>17.8</v>
      </c>
      <c r="F15" s="52">
        <f t="shared" si="1"/>
        <v>16.900000000000002</v>
      </c>
      <c r="G15" s="52">
        <f t="shared" si="1"/>
        <v>16.7</v>
      </c>
      <c r="H15" s="52">
        <f>SUM(B10:B14)</f>
        <v>16.8</v>
      </c>
      <c r="I15" s="52">
        <f>SUM(C10:C14)</f>
        <v>17.7</v>
      </c>
      <c r="J15" s="52">
        <f>SUM(D10:D14)</f>
        <v>18.600000000000001</v>
      </c>
      <c r="K15" s="52">
        <f>SUM(E10:E14)</f>
        <v>17.8</v>
      </c>
      <c r="L15" s="52">
        <f t="shared" ref="L15:AF15" si="2">SUM(L10:L14)</f>
        <v>17.5</v>
      </c>
      <c r="M15" s="52">
        <f t="shared" si="2"/>
        <v>17.2</v>
      </c>
      <c r="N15" s="52">
        <f t="shared" si="2"/>
        <v>16.700000000000003</v>
      </c>
      <c r="O15" s="52">
        <f t="shared" si="2"/>
        <v>17.700000000000003</v>
      </c>
      <c r="P15" s="52">
        <f t="shared" si="2"/>
        <v>18</v>
      </c>
      <c r="Q15" s="52">
        <f t="shared" si="2"/>
        <v>18.399999999999999</v>
      </c>
      <c r="R15" s="52">
        <f t="shared" si="2"/>
        <v>19.5</v>
      </c>
      <c r="S15" s="52">
        <f t="shared" si="2"/>
        <v>19</v>
      </c>
      <c r="T15" s="52">
        <f t="shared" si="2"/>
        <v>18.399999999999999</v>
      </c>
      <c r="U15" s="52">
        <f t="shared" si="2"/>
        <v>19</v>
      </c>
      <c r="V15" s="52">
        <f t="shared" si="2"/>
        <v>19.099999999999998</v>
      </c>
      <c r="W15" s="52">
        <f t="shared" si="2"/>
        <v>17.899999999999999</v>
      </c>
      <c r="X15" s="52">
        <f t="shared" si="2"/>
        <v>17.2</v>
      </c>
      <c r="Y15" s="52">
        <f t="shared" si="2"/>
        <v>17.7</v>
      </c>
      <c r="Z15" s="52">
        <f t="shared" si="2"/>
        <v>16.2</v>
      </c>
      <c r="AA15" s="52">
        <f t="shared" si="2"/>
        <v>17.900000000000002</v>
      </c>
      <c r="AB15" s="52">
        <f t="shared" si="2"/>
        <v>17</v>
      </c>
      <c r="AC15" s="52">
        <f t="shared" si="2"/>
        <v>16.399999999999999</v>
      </c>
      <c r="AD15" s="52">
        <f t="shared" si="2"/>
        <v>15.1</v>
      </c>
      <c r="AE15" s="52">
        <f t="shared" si="2"/>
        <v>17.399999999999999</v>
      </c>
      <c r="AF15" s="52">
        <f t="shared" si="2"/>
        <v>17</v>
      </c>
      <c r="AG15" s="52">
        <f>AVERAGE(B15:AF15)</f>
        <v>17.603225806451611</v>
      </c>
    </row>
    <row r="16" spans="1:33" ht="20.149999999999999" customHeight="1" x14ac:dyDescent="0.4">
      <c r="A16" s="38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</row>
    <row r="17" spans="1:36" ht="20.149999999999999" customHeight="1" x14ac:dyDescent="0.4">
      <c r="A17" s="39" t="s">
        <v>8</v>
      </c>
      <c r="B17" s="130">
        <v>15.72</v>
      </c>
      <c r="C17" s="130">
        <v>15.36</v>
      </c>
      <c r="D17" s="130">
        <v>15.11</v>
      </c>
      <c r="E17" s="130">
        <v>15.14</v>
      </c>
      <c r="F17" s="130">
        <v>14.82</v>
      </c>
      <c r="G17" s="130">
        <v>14.62</v>
      </c>
      <c r="H17" s="130">
        <v>15.49</v>
      </c>
      <c r="I17" s="130">
        <v>14.66</v>
      </c>
      <c r="J17" s="130">
        <v>14.11</v>
      </c>
      <c r="K17" s="130">
        <v>14.8</v>
      </c>
      <c r="L17" s="130">
        <v>14.02</v>
      </c>
      <c r="M17" s="130">
        <v>14.54</v>
      </c>
      <c r="N17" s="130">
        <v>14.65</v>
      </c>
      <c r="O17" s="130">
        <v>14.78</v>
      </c>
      <c r="P17" s="130">
        <v>14.16</v>
      </c>
      <c r="Q17" s="130">
        <v>14.69</v>
      </c>
      <c r="R17" s="130">
        <v>17.14</v>
      </c>
      <c r="S17" s="130">
        <v>16</v>
      </c>
      <c r="T17" s="130">
        <v>15.77</v>
      </c>
      <c r="U17" s="130">
        <v>16.62</v>
      </c>
      <c r="V17" s="130">
        <v>16.96</v>
      </c>
      <c r="W17" s="130">
        <v>16.559999999999999</v>
      </c>
      <c r="X17" s="130">
        <v>18.13</v>
      </c>
      <c r="Y17" s="130">
        <v>16.079999999999998</v>
      </c>
      <c r="Z17" s="130">
        <v>15.91</v>
      </c>
      <c r="AA17" s="130">
        <v>15.54</v>
      </c>
      <c r="AB17" s="130">
        <v>15.18</v>
      </c>
      <c r="AC17" s="130">
        <v>15.11</v>
      </c>
      <c r="AD17" s="130">
        <v>15.21</v>
      </c>
      <c r="AE17" s="130">
        <v>14.93</v>
      </c>
      <c r="AF17" s="130">
        <v>15.22</v>
      </c>
      <c r="AG17" s="52"/>
    </row>
    <row r="18" spans="1:36" ht="20.149999999999999" customHeight="1" x14ac:dyDescent="0.4">
      <c r="A18" s="45" t="s">
        <v>25</v>
      </c>
      <c r="B18" s="131">
        <v>-0.32</v>
      </c>
      <c r="C18" s="131">
        <v>-0.32</v>
      </c>
      <c r="D18" s="131">
        <v>-0.25</v>
      </c>
      <c r="E18" s="131">
        <v>-0.32</v>
      </c>
      <c r="F18" s="131">
        <v>-0.32</v>
      </c>
      <c r="G18" s="131">
        <v>-0.31</v>
      </c>
      <c r="H18" s="131">
        <v>-0.32</v>
      </c>
      <c r="I18" s="131">
        <v>-0.24</v>
      </c>
      <c r="J18" s="131">
        <v>-0.32</v>
      </c>
      <c r="K18" s="131">
        <v>-0.32</v>
      </c>
      <c r="L18" s="131">
        <v>-0.24</v>
      </c>
      <c r="M18" s="131">
        <v>-0.312</v>
      </c>
      <c r="N18" s="131">
        <v>-0.312</v>
      </c>
      <c r="O18" s="131"/>
      <c r="P18" s="131">
        <v>-0.31</v>
      </c>
      <c r="Q18" s="131">
        <v>-0.31</v>
      </c>
      <c r="R18" s="131">
        <v>-0.32</v>
      </c>
      <c r="S18" s="131">
        <v>-0.31900000000000001</v>
      </c>
      <c r="T18" s="131">
        <v>-0.23599999999999999</v>
      </c>
      <c r="U18" s="131">
        <v>-0.312</v>
      </c>
      <c r="V18" s="131">
        <v>-0.312</v>
      </c>
      <c r="W18" s="131">
        <v>-0.312</v>
      </c>
      <c r="X18" s="131">
        <v>-0.31900000000000001</v>
      </c>
      <c r="Y18" s="131">
        <v>-0.23</v>
      </c>
      <c r="Z18" s="131">
        <v>-0.312</v>
      </c>
      <c r="AA18" s="131">
        <v>-0.312</v>
      </c>
      <c r="AB18" s="131">
        <v>-0.312</v>
      </c>
      <c r="AC18" s="131">
        <v>-0.312</v>
      </c>
      <c r="AD18" s="131">
        <v>-0.312</v>
      </c>
      <c r="AE18" s="131">
        <v>-0.31</v>
      </c>
      <c r="AF18" s="131">
        <v>-0.24</v>
      </c>
      <c r="AG18" s="52"/>
    </row>
    <row r="19" spans="1:36" ht="20.149999999999999" customHeight="1" x14ac:dyDescent="0.4">
      <c r="A19" s="39" t="s">
        <v>9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57"/>
    </row>
    <row r="20" spans="1:36" ht="20.149999999999999" customHeight="1" x14ac:dyDescent="0.4">
      <c r="A20" s="39" t="s">
        <v>22</v>
      </c>
      <c r="B20" s="132">
        <v>75</v>
      </c>
      <c r="C20" s="132">
        <v>65</v>
      </c>
      <c r="D20" s="132">
        <v>58</v>
      </c>
      <c r="E20" s="132">
        <v>80</v>
      </c>
      <c r="F20" s="132">
        <v>58</v>
      </c>
      <c r="G20" s="132">
        <v>65</v>
      </c>
      <c r="H20" s="132">
        <v>45</v>
      </c>
      <c r="I20" s="132">
        <v>60</v>
      </c>
      <c r="J20" s="132">
        <v>90</v>
      </c>
      <c r="K20" s="132">
        <v>62</v>
      </c>
      <c r="L20" s="132">
        <v>113</v>
      </c>
      <c r="M20" s="132">
        <v>70</v>
      </c>
      <c r="N20" s="132">
        <v>43</v>
      </c>
      <c r="O20" s="132">
        <v>38.5</v>
      </c>
      <c r="P20" s="132">
        <v>45</v>
      </c>
      <c r="Q20" s="132">
        <v>48</v>
      </c>
      <c r="R20" s="132">
        <v>60</v>
      </c>
      <c r="S20" s="132">
        <v>90</v>
      </c>
      <c r="T20" s="132">
        <v>75</v>
      </c>
      <c r="U20" s="132">
        <v>74</v>
      </c>
      <c r="V20" s="132">
        <v>71</v>
      </c>
      <c r="W20" s="132">
        <v>57</v>
      </c>
      <c r="X20" s="132">
        <v>60</v>
      </c>
      <c r="Y20" s="132">
        <v>95</v>
      </c>
      <c r="Z20" s="132">
        <v>63</v>
      </c>
      <c r="AA20" s="132">
        <v>45</v>
      </c>
      <c r="AB20" s="132">
        <v>58</v>
      </c>
      <c r="AC20" s="132">
        <v>45</v>
      </c>
      <c r="AD20" s="132">
        <v>60</v>
      </c>
      <c r="AE20" s="132">
        <v>82</v>
      </c>
      <c r="AF20" s="132">
        <v>55</v>
      </c>
      <c r="AG20" s="52"/>
    </row>
    <row r="21" spans="1:36" ht="20.149999999999999" customHeight="1" x14ac:dyDescent="0.4">
      <c r="A21" s="39" t="s">
        <v>21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52"/>
    </row>
    <row r="22" spans="1:36" ht="20.149999999999999" customHeight="1" x14ac:dyDescent="0.4">
      <c r="A22" s="39" t="s">
        <v>23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52"/>
    </row>
    <row r="23" spans="1:36" ht="20.149999999999999" customHeight="1" x14ac:dyDescent="0.4">
      <c r="A23" s="39" t="s">
        <v>24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52"/>
    </row>
    <row r="24" spans="1:36" ht="20.149999999999999" customHeight="1" x14ac:dyDescent="0.4">
      <c r="A24" s="39" t="s">
        <v>16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52"/>
    </row>
    <row r="25" spans="1:36" ht="20.149999999999999" customHeight="1" x14ac:dyDescent="0.4">
      <c r="A25" s="39" t="s">
        <v>5</v>
      </c>
      <c r="B25" s="131">
        <v>1.5</v>
      </c>
      <c r="C25" s="131">
        <v>1.5</v>
      </c>
      <c r="D25" s="131">
        <v>1.5</v>
      </c>
      <c r="E25" s="131">
        <v>1.5</v>
      </c>
      <c r="F25" s="131">
        <v>1.5</v>
      </c>
      <c r="G25" s="131">
        <v>1.5</v>
      </c>
      <c r="H25" s="131">
        <v>2.5</v>
      </c>
      <c r="I25" s="131">
        <v>2.5</v>
      </c>
      <c r="J25" s="131">
        <v>2.5</v>
      </c>
      <c r="K25" s="131">
        <v>2.5</v>
      </c>
      <c r="L25" s="131">
        <v>2.5</v>
      </c>
      <c r="M25" s="131">
        <v>2.5</v>
      </c>
      <c r="N25" s="131">
        <v>2.5</v>
      </c>
      <c r="O25" s="131">
        <v>2.23</v>
      </c>
      <c r="P25" s="131">
        <v>2.23</v>
      </c>
      <c r="Q25" s="131">
        <v>2.23</v>
      </c>
      <c r="R25" s="131">
        <v>2.23</v>
      </c>
      <c r="S25" s="131">
        <v>2.23</v>
      </c>
      <c r="T25" s="131">
        <v>2.23</v>
      </c>
      <c r="U25" s="131">
        <v>2.23</v>
      </c>
      <c r="V25" s="131">
        <v>2.23</v>
      </c>
      <c r="W25" s="131">
        <v>4.5</v>
      </c>
      <c r="X25" s="131">
        <v>4.5</v>
      </c>
      <c r="Y25" s="131">
        <v>4.5</v>
      </c>
      <c r="Z25" s="131">
        <v>4.5</v>
      </c>
      <c r="AA25" s="131">
        <v>4.5</v>
      </c>
      <c r="AB25" s="131">
        <v>4.5</v>
      </c>
      <c r="AC25" s="131">
        <v>3.4</v>
      </c>
      <c r="AD25" s="131">
        <v>3.4</v>
      </c>
      <c r="AE25" s="131">
        <v>3.4</v>
      </c>
      <c r="AF25" s="131">
        <v>3.4</v>
      </c>
      <c r="AG25" s="52"/>
    </row>
    <row r="26" spans="1:36" ht="20.149999999999999" customHeight="1" x14ac:dyDescent="0.4">
      <c r="A26" s="39" t="s">
        <v>10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2"/>
    </row>
    <row r="27" spans="1:36" ht="20.149999999999999" customHeight="1" x14ac:dyDescent="0.4">
      <c r="A27" s="39" t="s">
        <v>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2"/>
    </row>
    <row r="28" spans="1:36" ht="20.149999999999999" customHeight="1" x14ac:dyDescent="0.4">
      <c r="A28" s="39"/>
      <c r="B28" s="52">
        <f>SUM(B17,B24,B25,B26,B27,B18)</f>
        <v>16.899999999999999</v>
      </c>
      <c r="C28" s="52">
        <f t="shared" ref="C28:K28" si="3">SUM(C17,C24,C25,C26,C27,C18)</f>
        <v>16.54</v>
      </c>
      <c r="D28" s="52">
        <f t="shared" si="3"/>
        <v>16.36</v>
      </c>
      <c r="E28" s="52">
        <f t="shared" si="3"/>
        <v>16.32</v>
      </c>
      <c r="F28" s="52">
        <f t="shared" si="3"/>
        <v>16</v>
      </c>
      <c r="G28" s="52">
        <f t="shared" si="3"/>
        <v>15.809999999999997</v>
      </c>
      <c r="H28" s="52">
        <f t="shared" si="3"/>
        <v>17.670000000000002</v>
      </c>
      <c r="I28" s="52">
        <f t="shared" si="3"/>
        <v>16.920000000000002</v>
      </c>
      <c r="J28" s="52">
        <f t="shared" si="3"/>
        <v>16.29</v>
      </c>
      <c r="K28" s="52">
        <f t="shared" si="3"/>
        <v>16.98</v>
      </c>
      <c r="L28" s="52">
        <f t="shared" ref="L28:AF28" si="4">SUM(L17,L24,L25,L26,L27,L18)</f>
        <v>16.28</v>
      </c>
      <c r="M28" s="52">
        <f t="shared" si="4"/>
        <v>16.727999999999998</v>
      </c>
      <c r="N28" s="52">
        <f t="shared" si="4"/>
        <v>16.837999999999997</v>
      </c>
      <c r="O28" s="52">
        <f t="shared" si="4"/>
        <v>17.009999999999998</v>
      </c>
      <c r="P28" s="52">
        <f t="shared" si="4"/>
        <v>16.080000000000002</v>
      </c>
      <c r="Q28" s="52">
        <f t="shared" si="4"/>
        <v>16.61</v>
      </c>
      <c r="R28" s="52">
        <f t="shared" si="4"/>
        <v>19.05</v>
      </c>
      <c r="S28" s="52">
        <f t="shared" si="4"/>
        <v>17.911000000000001</v>
      </c>
      <c r="T28" s="52">
        <f t="shared" si="4"/>
        <v>17.763999999999999</v>
      </c>
      <c r="U28" s="52">
        <f t="shared" si="4"/>
        <v>18.538</v>
      </c>
      <c r="V28" s="52">
        <f t="shared" si="4"/>
        <v>18.878</v>
      </c>
      <c r="W28" s="52">
        <f t="shared" si="4"/>
        <v>20.747999999999998</v>
      </c>
      <c r="X28" s="52">
        <f t="shared" si="4"/>
        <v>22.311</v>
      </c>
      <c r="Y28" s="52">
        <f t="shared" si="4"/>
        <v>20.349999999999998</v>
      </c>
      <c r="Z28" s="52">
        <f t="shared" si="4"/>
        <v>20.097999999999999</v>
      </c>
      <c r="AA28" s="52">
        <f t="shared" si="4"/>
        <v>19.727999999999998</v>
      </c>
      <c r="AB28" s="52">
        <f t="shared" si="4"/>
        <v>19.367999999999999</v>
      </c>
      <c r="AC28" s="52">
        <f t="shared" si="4"/>
        <v>18.197999999999997</v>
      </c>
      <c r="AD28" s="52">
        <f t="shared" si="4"/>
        <v>18.297999999999998</v>
      </c>
      <c r="AE28" s="52">
        <f t="shared" si="4"/>
        <v>18.02</v>
      </c>
      <c r="AF28" s="52">
        <f t="shared" si="4"/>
        <v>18.380000000000003</v>
      </c>
      <c r="AG28" s="52">
        <f>AVERAGE(B28:AF28)</f>
        <v>17.837935483870968</v>
      </c>
      <c r="AI28" s="64"/>
      <c r="AJ28" s="54"/>
    </row>
    <row r="29" spans="1:36" ht="20.149999999999999" customHeight="1" x14ac:dyDescent="0.4">
      <c r="A29" s="38" t="s">
        <v>11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I29" s="64"/>
      <c r="AJ29" s="54"/>
    </row>
    <row r="30" spans="1:36" ht="20.149999999999999" customHeight="1" x14ac:dyDescent="0.4">
      <c r="A30" s="39" t="s">
        <v>12</v>
      </c>
      <c r="B30" s="46">
        <v>1.296</v>
      </c>
      <c r="C30" s="46">
        <v>2.3893800000000001</v>
      </c>
      <c r="D30" s="46">
        <v>2.1474199999999999</v>
      </c>
      <c r="E30" s="46">
        <v>2.4497</v>
      </c>
      <c r="F30" s="46">
        <v>2.2637999999999998</v>
      </c>
      <c r="G30" s="46">
        <v>1.9997499999999999</v>
      </c>
      <c r="H30" s="46">
        <v>1.8472999999999999</v>
      </c>
      <c r="I30" s="46">
        <v>1.8988799999999999</v>
      </c>
      <c r="J30" s="46">
        <v>0</v>
      </c>
      <c r="K30" s="46">
        <v>0</v>
      </c>
      <c r="L30" s="46">
        <v>0</v>
      </c>
      <c r="M30" s="46">
        <v>4.1651300000000004</v>
      </c>
      <c r="N30" s="46">
        <v>0.98578500000000002</v>
      </c>
      <c r="O30" s="46">
        <v>0.98578500000000002</v>
      </c>
      <c r="P30" s="46">
        <v>0.86068</v>
      </c>
      <c r="Q30" s="46">
        <v>2.1612800000000001</v>
      </c>
      <c r="R30" s="46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2.0594899999999998</v>
      </c>
      <c r="Y30" s="57">
        <v>2.2401599999999999</v>
      </c>
      <c r="Z30" s="57">
        <v>1.5037400000000001</v>
      </c>
      <c r="AA30" s="57">
        <v>1.94906</v>
      </c>
      <c r="AB30" s="57">
        <v>1.8531839999999999</v>
      </c>
      <c r="AC30" s="57">
        <v>1.867896</v>
      </c>
      <c r="AD30" s="57">
        <v>0.96192800000000001</v>
      </c>
      <c r="AE30" s="57">
        <v>1.2098519999999999</v>
      </c>
      <c r="AF30" s="57">
        <v>1.7504040000000001</v>
      </c>
      <c r="AG30" s="52"/>
      <c r="AI30" s="64"/>
      <c r="AJ30" s="54"/>
    </row>
    <row r="31" spans="1:36" ht="20.149999999999999" customHeight="1" x14ac:dyDescent="0.4">
      <c r="A31" s="39" t="s">
        <v>27</v>
      </c>
      <c r="B31" s="57">
        <v>1.3047599999999999</v>
      </c>
      <c r="C31" s="57">
        <v>1.2399500000000001</v>
      </c>
      <c r="D31" s="57">
        <v>1.4871799999999999</v>
      </c>
      <c r="E31" s="57">
        <v>1.2943</v>
      </c>
      <c r="F31" s="57">
        <v>0.97912999999999994</v>
      </c>
      <c r="G31" s="57">
        <v>1.4214500000000001</v>
      </c>
      <c r="H31" s="57">
        <v>1.10324</v>
      </c>
      <c r="I31" s="57">
        <v>1.4620200000000001</v>
      </c>
      <c r="J31" s="57">
        <v>1.07053</v>
      </c>
      <c r="K31" s="57">
        <v>1.26536</v>
      </c>
      <c r="L31" s="57">
        <v>1.2859499999999999</v>
      </c>
      <c r="M31" s="57">
        <v>1.2622100000000001</v>
      </c>
      <c r="N31" s="57">
        <v>1.1763950000000001</v>
      </c>
      <c r="O31" s="57">
        <v>1.283965</v>
      </c>
      <c r="P31" s="57">
        <v>0.91979500000000003</v>
      </c>
      <c r="Q31" s="57">
        <v>1.33304</v>
      </c>
      <c r="R31" s="57">
        <v>1.2577799999999999</v>
      </c>
      <c r="S31" s="57">
        <v>1.3672599999999999</v>
      </c>
      <c r="T31" s="57">
        <v>1.0695399999999999</v>
      </c>
      <c r="U31" s="57">
        <v>1.3669150000000001</v>
      </c>
      <c r="V31" s="57">
        <v>1.3669150000000001</v>
      </c>
      <c r="W31" s="57">
        <v>1.4201699999999999</v>
      </c>
      <c r="X31" s="57">
        <v>1.3057799999999999</v>
      </c>
      <c r="Y31" s="57">
        <v>1.2681899999999999</v>
      </c>
      <c r="Z31" s="57">
        <v>1.2568600000000001</v>
      </c>
      <c r="AA31" s="57">
        <v>1.2016789999999999</v>
      </c>
      <c r="AB31" s="57">
        <v>1.3817010000000001</v>
      </c>
      <c r="AC31" s="57">
        <v>1.0409200000000001</v>
      </c>
      <c r="AD31" s="57">
        <v>1.3456699999999999</v>
      </c>
      <c r="AE31" s="57">
        <v>1.2479499999999999</v>
      </c>
      <c r="AF31" s="57">
        <v>1.1744300000000001</v>
      </c>
      <c r="AG31" s="52">
        <f>SUM(B31:AF31)</f>
        <v>38.961034999999995</v>
      </c>
      <c r="AI31" s="64"/>
      <c r="AJ31" s="54"/>
    </row>
    <row r="32" spans="1:36" ht="20.149999999999999" customHeight="1" x14ac:dyDescent="0.4">
      <c r="A32" s="39" t="s">
        <v>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2"/>
      <c r="AI32" s="64"/>
      <c r="AJ32" s="54"/>
    </row>
    <row r="33" spans="1:33" ht="20.149999999999999" customHeight="1" x14ac:dyDescent="0.4">
      <c r="A33" s="39" t="s">
        <v>13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2"/>
    </row>
    <row r="34" spans="1:33" ht="20.149999999999999" customHeight="1" x14ac:dyDescent="0.4">
      <c r="A34" s="39" t="s">
        <v>10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2"/>
    </row>
    <row r="35" spans="1:33" ht="20.149999999999999" customHeight="1" x14ac:dyDescent="0.4">
      <c r="A35" s="39"/>
      <c r="B35" s="52">
        <f t="shared" ref="B35:N35" si="5">SUM(B30:B34)</f>
        <v>2.6007600000000002</v>
      </c>
      <c r="C35" s="52">
        <f t="shared" si="5"/>
        <v>3.6293300000000004</v>
      </c>
      <c r="D35" s="52">
        <f t="shared" si="5"/>
        <v>3.6345999999999998</v>
      </c>
      <c r="E35" s="52">
        <f t="shared" si="5"/>
        <v>3.7439999999999998</v>
      </c>
      <c r="F35" s="52">
        <f t="shared" si="5"/>
        <v>3.2429299999999999</v>
      </c>
      <c r="G35" s="52">
        <f t="shared" si="5"/>
        <v>3.4211999999999998</v>
      </c>
      <c r="H35" s="52">
        <f t="shared" si="5"/>
        <v>2.9505400000000002</v>
      </c>
      <c r="I35" s="52">
        <f t="shared" si="5"/>
        <v>3.3609</v>
      </c>
      <c r="J35" s="52">
        <f t="shared" si="5"/>
        <v>1.07053</v>
      </c>
      <c r="K35" s="52">
        <f t="shared" si="5"/>
        <v>1.26536</v>
      </c>
      <c r="L35" s="52">
        <f t="shared" si="5"/>
        <v>1.2859499999999999</v>
      </c>
      <c r="M35" s="52">
        <f t="shared" si="5"/>
        <v>5.4273400000000009</v>
      </c>
      <c r="N35" s="52">
        <f t="shared" si="5"/>
        <v>2.1621800000000002</v>
      </c>
      <c r="O35" s="52">
        <f t="shared" ref="O35:AF35" si="6">SUM(O30:O34)</f>
        <v>2.2697500000000002</v>
      </c>
      <c r="P35" s="52">
        <f t="shared" si="6"/>
        <v>1.780475</v>
      </c>
      <c r="Q35" s="52">
        <f t="shared" si="6"/>
        <v>3.4943200000000001</v>
      </c>
      <c r="R35" s="52">
        <f t="shared" si="6"/>
        <v>1.2577799999999999</v>
      </c>
      <c r="S35" s="52">
        <f t="shared" si="6"/>
        <v>1.3672599999999999</v>
      </c>
      <c r="T35" s="52">
        <f t="shared" si="6"/>
        <v>1.0695399999999999</v>
      </c>
      <c r="U35" s="52">
        <f t="shared" si="6"/>
        <v>1.3669150000000001</v>
      </c>
      <c r="V35" s="52">
        <f t="shared" si="6"/>
        <v>1.3669150000000001</v>
      </c>
      <c r="W35" s="52">
        <f t="shared" si="6"/>
        <v>1.4201699999999999</v>
      </c>
      <c r="X35" s="52">
        <f t="shared" si="6"/>
        <v>3.3652699999999998</v>
      </c>
      <c r="Y35" s="52">
        <f t="shared" si="6"/>
        <v>3.5083500000000001</v>
      </c>
      <c r="Z35" s="52">
        <f t="shared" si="6"/>
        <v>2.7606000000000002</v>
      </c>
      <c r="AA35" s="52">
        <f t="shared" si="6"/>
        <v>3.1507389999999997</v>
      </c>
      <c r="AB35" s="52">
        <f t="shared" si="6"/>
        <v>3.2348850000000002</v>
      </c>
      <c r="AC35" s="52">
        <f t="shared" si="6"/>
        <v>2.9088159999999998</v>
      </c>
      <c r="AD35" s="52">
        <f t="shared" si="6"/>
        <v>2.307598</v>
      </c>
      <c r="AE35" s="52">
        <f t="shared" si="6"/>
        <v>2.457802</v>
      </c>
      <c r="AF35" s="52">
        <f t="shared" si="6"/>
        <v>2.9248340000000002</v>
      </c>
      <c r="AG35" s="52">
        <f>AVERAGE(B35:AF35)</f>
        <v>2.5744399677419363</v>
      </c>
    </row>
    <row r="36" spans="1:33" ht="20.149999999999999" customHeight="1" x14ac:dyDescent="0.4">
      <c r="A36" s="38" t="s">
        <v>30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</row>
    <row r="37" spans="1:33" ht="20.149999999999999" customHeight="1" x14ac:dyDescent="0.4">
      <c r="A37" s="39" t="s">
        <v>4</v>
      </c>
      <c r="B37" s="185">
        <v>0.5</v>
      </c>
      <c r="C37" s="185">
        <v>0.5</v>
      </c>
      <c r="D37" s="185">
        <v>0.4</v>
      </c>
      <c r="E37" s="185">
        <v>0.4</v>
      </c>
      <c r="F37" s="185">
        <v>0.4</v>
      </c>
      <c r="G37" s="185">
        <v>0.4</v>
      </c>
      <c r="H37" s="185">
        <v>0.5</v>
      </c>
      <c r="I37" s="185">
        <v>0.5</v>
      </c>
      <c r="J37" s="185">
        <v>0.5</v>
      </c>
      <c r="K37" s="185">
        <v>0.5</v>
      </c>
      <c r="L37" s="185">
        <v>0.2</v>
      </c>
      <c r="M37" s="185">
        <v>0.5</v>
      </c>
      <c r="N37" s="185">
        <v>0.4</v>
      </c>
      <c r="O37" s="185">
        <v>0.2</v>
      </c>
      <c r="P37" s="185">
        <v>0.5</v>
      </c>
      <c r="Q37" s="185">
        <v>0.5</v>
      </c>
      <c r="R37" s="185">
        <v>0.5</v>
      </c>
      <c r="S37" s="185">
        <v>0.5</v>
      </c>
      <c r="T37" s="185">
        <v>0.5</v>
      </c>
      <c r="U37" s="185">
        <v>0.4</v>
      </c>
      <c r="V37" s="185">
        <v>0.4</v>
      </c>
      <c r="W37" s="185">
        <v>0.5</v>
      </c>
      <c r="X37" s="186">
        <v>0.5</v>
      </c>
      <c r="Y37" s="186">
        <v>0.8</v>
      </c>
      <c r="Z37" s="186">
        <v>0.4</v>
      </c>
      <c r="AA37" s="186">
        <v>0.5</v>
      </c>
      <c r="AB37" s="186">
        <v>0.2</v>
      </c>
      <c r="AC37" s="186">
        <v>0.4</v>
      </c>
      <c r="AD37" s="186">
        <v>0.5</v>
      </c>
      <c r="AE37" s="186">
        <v>0.5</v>
      </c>
      <c r="AF37" s="186">
        <v>0.5</v>
      </c>
      <c r="AG37" s="52">
        <f>AVERAGE(B37:AF37)</f>
        <v>0.45161290322580649</v>
      </c>
    </row>
    <row r="38" spans="1:33" ht="20.149999999999999" customHeight="1" x14ac:dyDescent="0.4">
      <c r="A38" s="39" t="s">
        <v>14</v>
      </c>
      <c r="B38" s="57">
        <f t="shared" ref="B38:AF38" si="7">SUM(B37,B35,B28,B15,B8)</f>
        <v>51.668759999999992</v>
      </c>
      <c r="C38" s="57">
        <f t="shared" si="7"/>
        <v>54.156329999999997</v>
      </c>
      <c r="D38" s="57">
        <f t="shared" si="7"/>
        <v>55.059600000000003</v>
      </c>
      <c r="E38" s="57">
        <f t="shared" si="7"/>
        <v>53.649999999999991</v>
      </c>
      <c r="F38" s="57">
        <f t="shared" si="7"/>
        <v>52.487929999999999</v>
      </c>
      <c r="G38" s="57">
        <f t="shared" si="7"/>
        <v>50.627199999999995</v>
      </c>
      <c r="H38" s="57">
        <f t="shared" si="7"/>
        <v>52.898540000000004</v>
      </c>
      <c r="I38" s="57">
        <f t="shared" si="7"/>
        <v>53.868900000000004</v>
      </c>
      <c r="J38" s="57">
        <f t="shared" si="7"/>
        <v>52.132530000000003</v>
      </c>
      <c r="K38" s="57">
        <f t="shared" si="7"/>
        <v>52.693359999999998</v>
      </c>
      <c r="L38" s="57">
        <f t="shared" si="7"/>
        <v>50.786950000000004</v>
      </c>
      <c r="M38" s="57">
        <f t="shared" si="7"/>
        <v>54.725340000000003</v>
      </c>
      <c r="N38" s="57">
        <f t="shared" si="7"/>
        <v>50.777180000000001</v>
      </c>
      <c r="O38" s="57">
        <f t="shared" si="7"/>
        <v>50.947749999999999</v>
      </c>
      <c r="P38" s="57">
        <f t="shared" si="7"/>
        <v>52.268475000000002</v>
      </c>
      <c r="Q38" s="57">
        <f t="shared" si="7"/>
        <v>56.008319999999998</v>
      </c>
      <c r="R38" s="57">
        <f t="shared" si="7"/>
        <v>57.819780000000002</v>
      </c>
      <c r="S38" s="57">
        <f t="shared" si="7"/>
        <v>56.907260000000008</v>
      </c>
      <c r="T38" s="57">
        <f t="shared" si="7"/>
        <v>54.792540000000002</v>
      </c>
      <c r="U38" s="57">
        <f t="shared" si="7"/>
        <v>55.012915</v>
      </c>
      <c r="V38" s="57">
        <f t="shared" si="7"/>
        <v>55.105914999999996</v>
      </c>
      <c r="W38" s="57">
        <f t="shared" si="7"/>
        <v>55.589169999999996</v>
      </c>
      <c r="X38" s="57">
        <f t="shared" si="7"/>
        <v>58.594269999999995</v>
      </c>
      <c r="Y38" s="57">
        <f t="shared" si="7"/>
        <v>58.69435</v>
      </c>
      <c r="Z38" s="57">
        <f t="shared" si="7"/>
        <v>54.8536</v>
      </c>
      <c r="AA38" s="57">
        <f t="shared" si="7"/>
        <v>56.554738999999998</v>
      </c>
      <c r="AB38" s="57">
        <f t="shared" si="7"/>
        <v>54.841885000000005</v>
      </c>
      <c r="AC38" s="57">
        <f t="shared" si="7"/>
        <v>51.897815999999992</v>
      </c>
      <c r="AD38" s="57">
        <f t="shared" si="7"/>
        <v>51.233597999999994</v>
      </c>
      <c r="AE38" s="57">
        <f t="shared" si="7"/>
        <v>54.093802000000004</v>
      </c>
      <c r="AF38" s="57">
        <f t="shared" si="7"/>
        <v>54.221834000000001</v>
      </c>
      <c r="AG38" s="52"/>
    </row>
    <row r="39" spans="1:33" ht="20.149999999999999" customHeight="1" x14ac:dyDescent="0.4">
      <c r="A39" s="39" t="s">
        <v>15</v>
      </c>
      <c r="B39" s="57">
        <f t="shared" ref="B39:AF39" si="8">-SUM(B13+B14+B26+B27+B33+B34)</f>
        <v>0</v>
      </c>
      <c r="C39" s="57">
        <f t="shared" si="8"/>
        <v>0</v>
      </c>
      <c r="D39" s="57">
        <f t="shared" si="8"/>
        <v>0</v>
      </c>
      <c r="E39" s="57">
        <f t="shared" si="8"/>
        <v>0</v>
      </c>
      <c r="F39" s="57">
        <f t="shared" si="8"/>
        <v>0</v>
      </c>
      <c r="G39" s="57">
        <f t="shared" si="8"/>
        <v>0</v>
      </c>
      <c r="H39" s="57">
        <f t="shared" si="8"/>
        <v>0</v>
      </c>
      <c r="I39" s="57">
        <f t="shared" si="8"/>
        <v>0</v>
      </c>
      <c r="J39" s="57">
        <f t="shared" si="8"/>
        <v>-0.7</v>
      </c>
      <c r="K39" s="57">
        <f t="shared" si="8"/>
        <v>-0.3</v>
      </c>
      <c r="L39" s="57">
        <f t="shared" si="8"/>
        <v>0</v>
      </c>
      <c r="M39" s="57">
        <f t="shared" si="8"/>
        <v>0</v>
      </c>
      <c r="N39" s="57">
        <f t="shared" si="8"/>
        <v>0</v>
      </c>
      <c r="O39" s="57">
        <f t="shared" si="8"/>
        <v>0</v>
      </c>
      <c r="P39" s="57">
        <f t="shared" si="8"/>
        <v>-0.4</v>
      </c>
      <c r="Q39" s="57">
        <f t="shared" si="8"/>
        <v>-1.4</v>
      </c>
      <c r="R39" s="57">
        <f t="shared" si="8"/>
        <v>-1.5</v>
      </c>
      <c r="S39" s="57">
        <f t="shared" si="8"/>
        <v>-0.5</v>
      </c>
      <c r="T39" s="57">
        <f t="shared" si="8"/>
        <v>0</v>
      </c>
      <c r="U39" s="57">
        <f t="shared" si="8"/>
        <v>0</v>
      </c>
      <c r="V39" s="57">
        <f t="shared" si="8"/>
        <v>0</v>
      </c>
      <c r="W39" s="57">
        <f t="shared" si="8"/>
        <v>0</v>
      </c>
      <c r="X39" s="57">
        <f t="shared" si="8"/>
        <v>0</v>
      </c>
      <c r="Y39" s="57">
        <f t="shared" si="8"/>
        <v>0</v>
      </c>
      <c r="Z39" s="57">
        <f t="shared" si="8"/>
        <v>0</v>
      </c>
      <c r="AA39" s="57">
        <f t="shared" si="8"/>
        <v>0</v>
      </c>
      <c r="AB39" s="57">
        <f t="shared" si="8"/>
        <v>0</v>
      </c>
      <c r="AC39" s="57">
        <f t="shared" si="8"/>
        <v>0</v>
      </c>
      <c r="AD39" s="57">
        <f t="shared" si="8"/>
        <v>0</v>
      </c>
      <c r="AE39" s="57">
        <f t="shared" si="8"/>
        <v>0</v>
      </c>
      <c r="AF39" s="57">
        <f t="shared" si="8"/>
        <v>-0.7</v>
      </c>
      <c r="AG39" s="52"/>
    </row>
    <row r="40" spans="1:33" ht="20.149999999999999" customHeight="1" x14ac:dyDescent="0.4">
      <c r="A40" s="38" t="s">
        <v>19</v>
      </c>
      <c r="B40" s="52">
        <f t="shared" ref="B40:K40" si="9">SUM(B38:B39)</f>
        <v>51.668759999999992</v>
      </c>
      <c r="C40" s="52">
        <f t="shared" si="9"/>
        <v>54.156329999999997</v>
      </c>
      <c r="D40" s="52">
        <f t="shared" si="9"/>
        <v>55.059600000000003</v>
      </c>
      <c r="E40" s="52">
        <f t="shared" si="9"/>
        <v>53.649999999999991</v>
      </c>
      <c r="F40" s="52">
        <f t="shared" si="9"/>
        <v>52.487929999999999</v>
      </c>
      <c r="G40" s="52">
        <f t="shared" si="9"/>
        <v>50.627199999999995</v>
      </c>
      <c r="H40" s="52">
        <f t="shared" si="9"/>
        <v>52.898540000000004</v>
      </c>
      <c r="I40" s="52">
        <f t="shared" si="9"/>
        <v>53.868900000000004</v>
      </c>
      <c r="J40" s="52">
        <f t="shared" si="9"/>
        <v>51.43253</v>
      </c>
      <c r="K40" s="52">
        <f t="shared" si="9"/>
        <v>52.393360000000001</v>
      </c>
      <c r="L40" s="52">
        <f t="shared" ref="L40:AF40" si="10">SUM(L38:L39)</f>
        <v>50.786950000000004</v>
      </c>
      <c r="M40" s="52">
        <f t="shared" si="10"/>
        <v>54.725340000000003</v>
      </c>
      <c r="N40" s="52">
        <f t="shared" si="10"/>
        <v>50.777180000000001</v>
      </c>
      <c r="O40" s="52">
        <f t="shared" si="10"/>
        <v>50.947749999999999</v>
      </c>
      <c r="P40" s="52">
        <f t="shared" si="10"/>
        <v>51.868475000000004</v>
      </c>
      <c r="Q40" s="52">
        <f t="shared" si="10"/>
        <v>54.608319999999999</v>
      </c>
      <c r="R40" s="52">
        <f t="shared" si="10"/>
        <v>56.319780000000002</v>
      </c>
      <c r="S40" s="52">
        <f t="shared" si="10"/>
        <v>56.407260000000008</v>
      </c>
      <c r="T40" s="52">
        <f t="shared" si="10"/>
        <v>54.792540000000002</v>
      </c>
      <c r="U40" s="52">
        <f t="shared" si="10"/>
        <v>55.012915</v>
      </c>
      <c r="V40" s="52">
        <f t="shared" si="10"/>
        <v>55.105914999999996</v>
      </c>
      <c r="W40" s="52">
        <f t="shared" si="10"/>
        <v>55.589169999999996</v>
      </c>
      <c r="X40" s="52">
        <f t="shared" si="10"/>
        <v>58.594269999999995</v>
      </c>
      <c r="Y40" s="52">
        <f t="shared" si="10"/>
        <v>58.69435</v>
      </c>
      <c r="Z40" s="52">
        <f t="shared" si="10"/>
        <v>54.8536</v>
      </c>
      <c r="AA40" s="52">
        <f t="shared" si="10"/>
        <v>56.554738999999998</v>
      </c>
      <c r="AB40" s="52">
        <f t="shared" si="10"/>
        <v>54.841885000000005</v>
      </c>
      <c r="AC40" s="52">
        <f t="shared" si="10"/>
        <v>51.897815999999992</v>
      </c>
      <c r="AD40" s="52">
        <f t="shared" si="10"/>
        <v>51.233597999999994</v>
      </c>
      <c r="AE40" s="52">
        <f t="shared" si="10"/>
        <v>54.093802000000004</v>
      </c>
      <c r="AF40" s="52">
        <f t="shared" si="10"/>
        <v>53.521833999999998</v>
      </c>
      <c r="AG40" s="52">
        <f>AVERAGE(B40:AF40)</f>
        <v>53.853891580645168</v>
      </c>
    </row>
    <row r="41" spans="1:33" ht="20.149999999999999" customHeight="1" x14ac:dyDescent="0.4">
      <c r="A41" s="38"/>
      <c r="B41" s="20"/>
      <c r="C41" s="40"/>
      <c r="D41" s="40"/>
      <c r="E41" s="40"/>
      <c r="F41" s="40"/>
      <c r="G41" s="40"/>
      <c r="H41" s="45"/>
      <c r="I41" s="46"/>
      <c r="J41" s="46"/>
      <c r="K41" s="46"/>
      <c r="L41" s="46"/>
      <c r="M41" s="46"/>
      <c r="N41" s="46"/>
      <c r="O41" s="46"/>
      <c r="P41" s="46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:33" x14ac:dyDescent="0.45">
      <c r="A42" s="39"/>
      <c r="B42" s="39"/>
      <c r="C42" s="39"/>
      <c r="D42" s="39"/>
      <c r="E42" s="39"/>
      <c r="F42" s="39"/>
      <c r="G42" s="39"/>
      <c r="H42" s="39"/>
      <c r="I42" s="48"/>
      <c r="J42" s="48"/>
      <c r="K42" s="48"/>
      <c r="L42" s="48"/>
      <c r="M42" s="48"/>
      <c r="N42" s="48"/>
      <c r="O42" s="48"/>
      <c r="P42" s="48"/>
      <c r="Q42" s="45"/>
      <c r="R42" s="45"/>
      <c r="S42" s="39"/>
      <c r="T42" s="39"/>
      <c r="U42" s="39"/>
      <c r="V42" s="39"/>
      <c r="W42" s="39"/>
      <c r="X42" s="39"/>
      <c r="Y42" s="39"/>
      <c r="Z42" s="48"/>
      <c r="AA42" s="48"/>
      <c r="AB42" s="48"/>
      <c r="AC42" s="48"/>
      <c r="AD42" s="48"/>
      <c r="AE42" s="48"/>
      <c r="AF42" s="48"/>
      <c r="AG42" s="50"/>
    </row>
  </sheetData>
  <phoneticPr fontId="13" type="noConversion"/>
  <pageMargins left="0.2" right="0.2" top="0.5" bottom="0.31" header="0.5" footer="0.5"/>
  <pageSetup scale="33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1" sqref="B41:AE41"/>
    </sheetView>
  </sheetViews>
  <sheetFormatPr defaultColWidth="11.53515625" defaultRowHeight="20.149999999999999" customHeight="1" x14ac:dyDescent="0.45"/>
  <cols>
    <col min="1" max="1" width="30.69140625" style="12" customWidth="1"/>
    <col min="2" max="31" width="8.23046875" style="12" customWidth="1"/>
    <col min="32" max="32" width="8.23046875" style="23" customWidth="1"/>
    <col min="33" max="16384" width="11.53515625" style="12"/>
  </cols>
  <sheetData>
    <row r="1" spans="1:35" ht="20.25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3"/>
    </row>
    <row r="2" spans="1:35" ht="20.149999999999999" customHeight="1" x14ac:dyDescent="0.45">
      <c r="A2" s="1">
        <v>42887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53"/>
    </row>
    <row r="3" spans="1:35" ht="20.149999999999999" customHeight="1" x14ac:dyDescent="0.45">
      <c r="A3" s="3" t="s">
        <v>18</v>
      </c>
      <c r="Z3" s="4"/>
      <c r="AA3" s="3"/>
      <c r="AB3" s="4"/>
      <c r="AC3" s="4"/>
      <c r="AD3" s="4"/>
      <c r="AE3" s="4"/>
      <c r="AF3" s="24"/>
    </row>
    <row r="4" spans="1:35" ht="20.149999999999999" customHeight="1" x14ac:dyDescent="0.5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21"/>
      <c r="AG4" s="19"/>
      <c r="AH4" s="19"/>
      <c r="AI4" s="19"/>
    </row>
    <row r="5" spans="1:35" ht="20.149999999999999" customHeight="1" x14ac:dyDescent="0.5">
      <c r="A5" s="7"/>
      <c r="B5" s="68">
        <v>1</v>
      </c>
      <c r="C5" s="68">
        <v>2</v>
      </c>
      <c r="D5" s="68">
        <v>3</v>
      </c>
      <c r="E5" s="68">
        <v>4</v>
      </c>
      <c r="F5" s="68">
        <v>5</v>
      </c>
      <c r="G5" s="68">
        <v>6</v>
      </c>
      <c r="H5" s="68">
        <v>7</v>
      </c>
      <c r="I5" s="68">
        <v>8</v>
      </c>
      <c r="J5" s="68">
        <v>9</v>
      </c>
      <c r="K5" s="68">
        <v>10</v>
      </c>
      <c r="L5" s="68">
        <v>11</v>
      </c>
      <c r="M5" s="68">
        <v>12</v>
      </c>
      <c r="N5" s="68">
        <v>13</v>
      </c>
      <c r="O5" s="68">
        <v>14</v>
      </c>
      <c r="P5" s="68">
        <v>15</v>
      </c>
      <c r="Q5" s="70">
        <v>16</v>
      </c>
      <c r="R5" s="70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70">
        <v>25</v>
      </c>
      <c r="AA5" s="70">
        <v>26</v>
      </c>
      <c r="AB5" s="70">
        <v>27</v>
      </c>
      <c r="AC5" s="70">
        <v>28</v>
      </c>
      <c r="AD5" s="70">
        <v>29</v>
      </c>
      <c r="AE5" s="70">
        <v>30</v>
      </c>
      <c r="AF5" s="123" t="s">
        <v>28</v>
      </c>
    </row>
    <row r="6" spans="1:35" ht="20.149999999999999" customHeight="1" x14ac:dyDescent="0.5">
      <c r="A6" s="8" t="s">
        <v>0</v>
      </c>
      <c r="B6" s="13"/>
      <c r="C6" s="13"/>
      <c r="D6" s="13"/>
      <c r="E6" s="13"/>
      <c r="F6" s="13"/>
      <c r="G6" s="13"/>
      <c r="H6" s="13"/>
      <c r="I6" s="51"/>
      <c r="J6" s="51"/>
      <c r="K6" s="51"/>
      <c r="L6" s="51"/>
      <c r="M6" s="51"/>
      <c r="N6" s="51"/>
      <c r="O6" s="51"/>
      <c r="P6" s="51"/>
      <c r="Q6" s="18"/>
      <c r="R6" s="18"/>
      <c r="S6" s="19"/>
      <c r="T6" s="19"/>
      <c r="U6" s="19"/>
      <c r="V6" s="19"/>
      <c r="W6" s="19"/>
      <c r="X6" s="19"/>
      <c r="Y6" s="19"/>
      <c r="Z6" s="18"/>
      <c r="AA6" s="18"/>
      <c r="AB6" s="18"/>
      <c r="AC6" s="18"/>
      <c r="AD6" s="18"/>
      <c r="AE6" s="18"/>
      <c r="AF6" s="22"/>
    </row>
    <row r="7" spans="1:35" ht="20.149999999999999" customHeight="1" x14ac:dyDescent="0.4">
      <c r="A7" s="7" t="s">
        <v>1</v>
      </c>
      <c r="B7" s="79">
        <v>5.8529999999999998</v>
      </c>
      <c r="C7" s="79">
        <v>4.0880000000000001</v>
      </c>
      <c r="D7" s="79">
        <v>5.83</v>
      </c>
      <c r="E7" s="79">
        <v>5.8239999999999998</v>
      </c>
      <c r="F7" s="79">
        <v>5.8090000000000002</v>
      </c>
      <c r="G7" s="79">
        <v>5.8840000000000003</v>
      </c>
      <c r="H7" s="79">
        <v>4.6420000000000003</v>
      </c>
      <c r="I7" s="79">
        <v>3.847</v>
      </c>
      <c r="J7" s="79">
        <v>2.2879999999999998</v>
      </c>
      <c r="K7" s="79">
        <v>3.8719999999999999</v>
      </c>
      <c r="L7" s="79">
        <v>3.8159999999999998</v>
      </c>
      <c r="M7" s="79">
        <v>3.1840000000000002</v>
      </c>
      <c r="N7" s="79">
        <v>3.9929999999999999</v>
      </c>
      <c r="O7" s="79">
        <v>4.0430000000000001</v>
      </c>
      <c r="P7" s="79">
        <v>4.7549999999999999</v>
      </c>
      <c r="Q7" s="79">
        <v>5.976</v>
      </c>
      <c r="R7" s="79">
        <v>5.8620000000000001</v>
      </c>
      <c r="S7" s="79">
        <v>5.8</v>
      </c>
      <c r="T7" s="79">
        <v>5.9</v>
      </c>
      <c r="U7" s="79">
        <v>5.7610000000000001</v>
      </c>
      <c r="V7" s="79">
        <v>6.1150000000000002</v>
      </c>
      <c r="W7" s="79">
        <v>6.0640000000000001</v>
      </c>
      <c r="X7" s="79">
        <v>6.5869999999999997</v>
      </c>
      <c r="Y7" s="79">
        <v>6.2409999999999997</v>
      </c>
      <c r="Z7" s="79">
        <v>6.1159999999999997</v>
      </c>
      <c r="AA7" s="79">
        <v>3.7869999999999999</v>
      </c>
      <c r="AB7" s="79">
        <v>4.8650000000000002</v>
      </c>
      <c r="AC7" s="79">
        <v>4.0140000000000002</v>
      </c>
      <c r="AD7" s="79">
        <v>4.7830000000000004</v>
      </c>
      <c r="AE7" s="79">
        <v>4.9169999999999998</v>
      </c>
      <c r="AF7" s="79"/>
    </row>
    <row r="8" spans="1:35" ht="20.149999999999999" customHeight="1" x14ac:dyDescent="0.4">
      <c r="A8" s="7" t="s">
        <v>2</v>
      </c>
      <c r="B8" s="79">
        <v>10</v>
      </c>
      <c r="C8" s="79">
        <v>12.385</v>
      </c>
      <c r="D8" s="79">
        <v>9.0549999999999997</v>
      </c>
      <c r="E8" s="79">
        <v>9.4009999999999998</v>
      </c>
      <c r="F8" s="79">
        <v>11.676</v>
      </c>
      <c r="G8" s="79">
        <v>9.4480000000000004</v>
      </c>
      <c r="H8" s="79">
        <v>11.023999999999999</v>
      </c>
      <c r="I8" s="79">
        <v>10.98</v>
      </c>
      <c r="J8" s="79">
        <v>13.38</v>
      </c>
      <c r="K8" s="79">
        <v>12.858000000000001</v>
      </c>
      <c r="L8" s="79">
        <v>14.272</v>
      </c>
      <c r="M8" s="79">
        <v>15.47</v>
      </c>
      <c r="N8" s="79">
        <v>15.417</v>
      </c>
      <c r="O8" s="79">
        <v>15.036</v>
      </c>
      <c r="P8" s="79">
        <v>13.084</v>
      </c>
      <c r="Q8" s="79">
        <v>11.760999999999999</v>
      </c>
      <c r="R8" s="79">
        <v>11.048</v>
      </c>
      <c r="S8" s="79">
        <v>11.074999999999999</v>
      </c>
      <c r="T8" s="79">
        <v>10.162000000000001</v>
      </c>
      <c r="U8" s="79">
        <v>11.324999999999999</v>
      </c>
      <c r="V8" s="79">
        <v>13.292999999999999</v>
      </c>
      <c r="W8" s="79">
        <v>11.772</v>
      </c>
      <c r="X8" s="79">
        <v>12.257</v>
      </c>
      <c r="Y8" s="79">
        <v>10.89</v>
      </c>
      <c r="Z8" s="79">
        <v>8.8829999999999991</v>
      </c>
      <c r="AA8" s="79">
        <v>13.798999999999999</v>
      </c>
      <c r="AB8" s="79">
        <v>11.134</v>
      </c>
      <c r="AC8" s="79">
        <v>11.675000000000001</v>
      </c>
      <c r="AD8" s="79">
        <v>12.592000000000001</v>
      </c>
      <c r="AE8" s="79">
        <v>13.63</v>
      </c>
      <c r="AF8" s="79"/>
    </row>
    <row r="9" spans="1:35" ht="20.149999999999999" customHeight="1" x14ac:dyDescent="0.4">
      <c r="A9" s="7"/>
      <c r="B9" s="80">
        <f t="shared" ref="B9:AE9" si="0">SUM(B7:B8)</f>
        <v>15.853</v>
      </c>
      <c r="C9" s="80">
        <f t="shared" si="0"/>
        <v>16.472999999999999</v>
      </c>
      <c r="D9" s="80">
        <f t="shared" si="0"/>
        <v>14.885</v>
      </c>
      <c r="E9" s="80">
        <f t="shared" si="0"/>
        <v>15.225</v>
      </c>
      <c r="F9" s="80">
        <f t="shared" si="0"/>
        <v>17.484999999999999</v>
      </c>
      <c r="G9" s="80">
        <f t="shared" si="0"/>
        <v>15.332000000000001</v>
      </c>
      <c r="H9" s="80">
        <f t="shared" si="0"/>
        <v>15.666</v>
      </c>
      <c r="I9" s="80">
        <f t="shared" si="0"/>
        <v>14.827</v>
      </c>
      <c r="J9" s="80">
        <f t="shared" si="0"/>
        <v>15.668000000000001</v>
      </c>
      <c r="K9" s="80">
        <f t="shared" si="0"/>
        <v>16.73</v>
      </c>
      <c r="L9" s="80">
        <f t="shared" si="0"/>
        <v>18.088000000000001</v>
      </c>
      <c r="M9" s="80">
        <f t="shared" si="0"/>
        <v>18.654</v>
      </c>
      <c r="N9" s="80">
        <f t="shared" si="0"/>
        <v>19.41</v>
      </c>
      <c r="O9" s="80">
        <f t="shared" si="0"/>
        <v>19.079000000000001</v>
      </c>
      <c r="P9" s="80">
        <f t="shared" si="0"/>
        <v>17.838999999999999</v>
      </c>
      <c r="Q9" s="80">
        <f t="shared" si="0"/>
        <v>17.736999999999998</v>
      </c>
      <c r="R9" s="80">
        <f t="shared" si="0"/>
        <v>16.91</v>
      </c>
      <c r="S9" s="80">
        <f t="shared" si="0"/>
        <v>16.875</v>
      </c>
      <c r="T9" s="80">
        <f t="shared" si="0"/>
        <v>16.062000000000001</v>
      </c>
      <c r="U9" s="80">
        <f t="shared" si="0"/>
        <v>17.085999999999999</v>
      </c>
      <c r="V9" s="80">
        <f t="shared" si="0"/>
        <v>19.408000000000001</v>
      </c>
      <c r="W9" s="80">
        <f t="shared" si="0"/>
        <v>17.835999999999999</v>
      </c>
      <c r="X9" s="80">
        <f t="shared" si="0"/>
        <v>18.844000000000001</v>
      </c>
      <c r="Y9" s="80">
        <f t="shared" si="0"/>
        <v>17.131</v>
      </c>
      <c r="Z9" s="80">
        <f t="shared" si="0"/>
        <v>14.998999999999999</v>
      </c>
      <c r="AA9" s="80">
        <f t="shared" si="0"/>
        <v>17.585999999999999</v>
      </c>
      <c r="AB9" s="80">
        <f t="shared" si="0"/>
        <v>15.999000000000001</v>
      </c>
      <c r="AC9" s="80">
        <f t="shared" si="0"/>
        <v>15.689</v>
      </c>
      <c r="AD9" s="80">
        <f t="shared" si="0"/>
        <v>17.375</v>
      </c>
      <c r="AE9" s="80">
        <f t="shared" si="0"/>
        <v>18.547000000000001</v>
      </c>
      <c r="AF9" s="80">
        <f>AVERAGE(B9:AE9)</f>
        <v>16.976600000000005</v>
      </c>
    </row>
    <row r="10" spans="1:35" ht="20.149999999999999" customHeight="1" x14ac:dyDescent="0.4">
      <c r="A10" s="8" t="s">
        <v>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</row>
    <row r="11" spans="1:35" ht="20.149999999999999" customHeight="1" x14ac:dyDescent="0.4">
      <c r="A11" s="7" t="s">
        <v>17</v>
      </c>
      <c r="B11" s="87">
        <v>15.3</v>
      </c>
      <c r="C11" s="87">
        <v>14.7</v>
      </c>
      <c r="D11" s="79">
        <v>14.8</v>
      </c>
      <c r="E11" s="79">
        <v>15.1</v>
      </c>
      <c r="F11" s="79">
        <v>16.7</v>
      </c>
      <c r="G11" s="81">
        <v>14.4</v>
      </c>
      <c r="H11" s="81">
        <v>15.4</v>
      </c>
      <c r="I11" s="82">
        <v>14.7</v>
      </c>
      <c r="J11" s="81">
        <v>15.1</v>
      </c>
      <c r="K11" s="81">
        <v>17</v>
      </c>
      <c r="L11" s="79">
        <v>16.5</v>
      </c>
      <c r="M11" s="79">
        <v>16.7</v>
      </c>
      <c r="N11" s="79">
        <v>16.100000000000001</v>
      </c>
      <c r="O11" s="79">
        <v>16.7</v>
      </c>
      <c r="P11" s="79">
        <v>16</v>
      </c>
      <c r="Q11" s="82">
        <v>15.6</v>
      </c>
      <c r="R11" s="79">
        <v>13.8</v>
      </c>
      <c r="S11" s="82">
        <v>15.5</v>
      </c>
      <c r="T11" s="82">
        <v>14.5</v>
      </c>
      <c r="U11" s="82">
        <v>15.6</v>
      </c>
      <c r="V11" s="82">
        <v>15.6</v>
      </c>
      <c r="W11" s="82">
        <v>15.2</v>
      </c>
      <c r="X11" s="82">
        <v>15.9</v>
      </c>
      <c r="Y11" s="82">
        <v>15</v>
      </c>
      <c r="Z11" s="82">
        <v>15.4</v>
      </c>
      <c r="AA11" s="82">
        <v>15.9</v>
      </c>
      <c r="AB11" s="82">
        <v>15.6</v>
      </c>
      <c r="AC11" s="82">
        <v>15.9</v>
      </c>
      <c r="AD11" s="82">
        <v>15.6</v>
      </c>
      <c r="AE11" s="82">
        <v>16.600000000000001</v>
      </c>
      <c r="AF11" s="79"/>
    </row>
    <row r="12" spans="1:35" ht="20.149999999999999" customHeight="1" x14ac:dyDescent="0.4">
      <c r="A12" s="6" t="s">
        <v>25</v>
      </c>
      <c r="B12" s="87">
        <v>-0.5</v>
      </c>
      <c r="C12" s="87">
        <v>-0.5</v>
      </c>
      <c r="D12" s="79">
        <v>-0.5</v>
      </c>
      <c r="E12" s="79">
        <v>-0.5</v>
      </c>
      <c r="F12" s="79">
        <v>-0.5</v>
      </c>
      <c r="G12" s="81">
        <v>-0.5</v>
      </c>
      <c r="H12" s="81">
        <v>-0.5</v>
      </c>
      <c r="I12" s="81">
        <v>-0.5</v>
      </c>
      <c r="J12" s="81">
        <v>-0.5</v>
      </c>
      <c r="K12" s="83">
        <v>-0.4</v>
      </c>
      <c r="L12" s="79">
        <v>-0.4</v>
      </c>
      <c r="M12" s="79">
        <v>-0.3</v>
      </c>
      <c r="N12" s="79">
        <v>-0.3</v>
      </c>
      <c r="O12" s="79">
        <v>-0.3</v>
      </c>
      <c r="P12" s="79">
        <v>-0.5</v>
      </c>
      <c r="Q12" s="79">
        <v>-0.5</v>
      </c>
      <c r="R12" s="79">
        <v>-0.5</v>
      </c>
      <c r="S12" s="82">
        <v>-0.5</v>
      </c>
      <c r="T12" s="82">
        <v>-0.5</v>
      </c>
      <c r="U12" s="82">
        <v>-0.5</v>
      </c>
      <c r="V12" s="82">
        <v>-0.4</v>
      </c>
      <c r="W12" s="82">
        <v>-0.1</v>
      </c>
      <c r="X12" s="82">
        <v>-0.2</v>
      </c>
      <c r="Y12" s="82">
        <v>-0.4</v>
      </c>
      <c r="Z12" s="82">
        <v>-0.5</v>
      </c>
      <c r="AA12" s="82">
        <v>-0.5</v>
      </c>
      <c r="AB12" s="82">
        <v>-0.5</v>
      </c>
      <c r="AC12" s="82">
        <v>-0.5</v>
      </c>
      <c r="AD12" s="82">
        <v>-0.3</v>
      </c>
      <c r="AE12" s="82">
        <v>-0.2</v>
      </c>
      <c r="AF12" s="79"/>
    </row>
    <row r="13" spans="1:35" ht="20.149999999999999" customHeight="1" x14ac:dyDescent="0.4">
      <c r="A13" s="7" t="s">
        <v>5</v>
      </c>
      <c r="B13" s="87">
        <v>3</v>
      </c>
      <c r="C13" s="87">
        <v>3</v>
      </c>
      <c r="D13" s="79">
        <v>2.9</v>
      </c>
      <c r="E13" s="79">
        <v>2.9</v>
      </c>
      <c r="F13" s="79">
        <v>3.1</v>
      </c>
      <c r="G13" s="81">
        <v>3</v>
      </c>
      <c r="H13" s="83">
        <v>3</v>
      </c>
      <c r="I13" s="81">
        <v>3</v>
      </c>
      <c r="J13" s="81">
        <v>3.1</v>
      </c>
      <c r="K13" s="81">
        <v>2.9</v>
      </c>
      <c r="L13" s="79">
        <v>2.9</v>
      </c>
      <c r="M13" s="79">
        <v>2.8</v>
      </c>
      <c r="N13" s="79">
        <v>2.9</v>
      </c>
      <c r="O13" s="79">
        <v>3</v>
      </c>
      <c r="P13" s="79">
        <v>3</v>
      </c>
      <c r="Q13" s="79">
        <v>3.1</v>
      </c>
      <c r="R13" s="79">
        <v>3.1</v>
      </c>
      <c r="S13" s="82">
        <v>3.1</v>
      </c>
      <c r="T13" s="82">
        <v>3</v>
      </c>
      <c r="U13" s="82">
        <v>3</v>
      </c>
      <c r="V13" s="82">
        <v>3</v>
      </c>
      <c r="W13" s="82">
        <v>3</v>
      </c>
      <c r="X13" s="79">
        <v>3</v>
      </c>
      <c r="Y13" s="79">
        <v>3.1</v>
      </c>
      <c r="Z13" s="79">
        <v>2.9</v>
      </c>
      <c r="AA13" s="79">
        <v>3</v>
      </c>
      <c r="AB13" s="79">
        <v>3</v>
      </c>
      <c r="AC13" s="79">
        <v>3.1</v>
      </c>
      <c r="AD13" s="79">
        <v>3</v>
      </c>
      <c r="AE13" s="79">
        <v>3.1</v>
      </c>
      <c r="AF13" s="79"/>
    </row>
    <row r="14" spans="1:35" ht="20.149999999999999" customHeight="1" x14ac:dyDescent="0.4">
      <c r="A14" s="7" t="s">
        <v>6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84">
        <v>0</v>
      </c>
      <c r="AD14" s="84">
        <v>0</v>
      </c>
      <c r="AE14" s="84">
        <v>0</v>
      </c>
      <c r="AF14" s="79"/>
    </row>
    <row r="15" spans="1:35" ht="20.149999999999999" customHeight="1" x14ac:dyDescent="0.4">
      <c r="A15" s="7" t="s">
        <v>7</v>
      </c>
      <c r="B15" s="84">
        <v>0.4</v>
      </c>
      <c r="C15" s="84">
        <v>0</v>
      </c>
      <c r="D15" s="84">
        <v>0</v>
      </c>
      <c r="E15" s="84">
        <v>0.5</v>
      </c>
      <c r="F15" s="84">
        <v>1.6</v>
      </c>
      <c r="G15" s="84">
        <v>0.5</v>
      </c>
      <c r="H15" s="84">
        <v>0</v>
      </c>
      <c r="I15" s="84">
        <v>0</v>
      </c>
      <c r="J15" s="84">
        <v>0</v>
      </c>
      <c r="K15" s="84">
        <v>0.5</v>
      </c>
      <c r="L15" s="84">
        <v>1.6</v>
      </c>
      <c r="M15" s="84">
        <v>1.2</v>
      </c>
      <c r="N15" s="84">
        <v>1</v>
      </c>
      <c r="O15" s="84">
        <v>1</v>
      </c>
      <c r="P15" s="84">
        <v>0.7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1</v>
      </c>
      <c r="X15" s="84">
        <v>1.5</v>
      </c>
      <c r="Y15" s="84">
        <v>0.6</v>
      </c>
      <c r="Z15" s="84">
        <v>0</v>
      </c>
      <c r="AA15" s="84">
        <v>0</v>
      </c>
      <c r="AB15" s="84">
        <v>0</v>
      </c>
      <c r="AC15" s="84">
        <v>0</v>
      </c>
      <c r="AD15" s="84">
        <v>0.3</v>
      </c>
      <c r="AE15" s="84">
        <v>1</v>
      </c>
      <c r="AF15" s="79"/>
    </row>
    <row r="16" spans="1:35" ht="20.149999999999999" customHeight="1" x14ac:dyDescent="0.4">
      <c r="A16" s="7"/>
      <c r="B16" s="80">
        <f t="shared" ref="B16:AE16" si="1">SUM(B11:B15)</f>
        <v>18.2</v>
      </c>
      <c r="C16" s="80">
        <f t="shared" si="1"/>
        <v>17.2</v>
      </c>
      <c r="D16" s="80">
        <f t="shared" si="1"/>
        <v>17.2</v>
      </c>
      <c r="E16" s="80">
        <f t="shared" si="1"/>
        <v>18</v>
      </c>
      <c r="F16" s="80">
        <f t="shared" si="1"/>
        <v>20.900000000000002</v>
      </c>
      <c r="G16" s="80">
        <f t="shared" si="1"/>
        <v>17.399999999999999</v>
      </c>
      <c r="H16" s="80">
        <f t="shared" si="1"/>
        <v>17.899999999999999</v>
      </c>
      <c r="I16" s="80">
        <f t="shared" si="1"/>
        <v>17.2</v>
      </c>
      <c r="J16" s="80">
        <f t="shared" si="1"/>
        <v>17.7</v>
      </c>
      <c r="K16" s="80">
        <f t="shared" si="1"/>
        <v>20</v>
      </c>
      <c r="L16" s="80">
        <f t="shared" si="1"/>
        <v>20.6</v>
      </c>
      <c r="M16" s="80">
        <f t="shared" si="1"/>
        <v>20.399999999999999</v>
      </c>
      <c r="N16" s="80">
        <f t="shared" si="1"/>
        <v>19.7</v>
      </c>
      <c r="O16" s="80">
        <f t="shared" si="1"/>
        <v>20.399999999999999</v>
      </c>
      <c r="P16" s="80">
        <f t="shared" si="1"/>
        <v>19.2</v>
      </c>
      <c r="Q16" s="80">
        <f t="shared" si="1"/>
        <v>18.2</v>
      </c>
      <c r="R16" s="80">
        <f t="shared" si="1"/>
        <v>16.400000000000002</v>
      </c>
      <c r="S16" s="80">
        <f t="shared" si="1"/>
        <v>18.100000000000001</v>
      </c>
      <c r="T16" s="80">
        <f t="shared" si="1"/>
        <v>17</v>
      </c>
      <c r="U16" s="80">
        <f t="shared" si="1"/>
        <v>18.100000000000001</v>
      </c>
      <c r="V16" s="80">
        <f t="shared" si="1"/>
        <v>18.2</v>
      </c>
      <c r="W16" s="80">
        <f t="shared" si="1"/>
        <v>19.100000000000001</v>
      </c>
      <c r="X16" s="80">
        <f t="shared" si="1"/>
        <v>20.200000000000003</v>
      </c>
      <c r="Y16" s="80">
        <f t="shared" si="1"/>
        <v>18.3</v>
      </c>
      <c r="Z16" s="80">
        <f t="shared" si="1"/>
        <v>17.8</v>
      </c>
      <c r="AA16" s="80">
        <f t="shared" si="1"/>
        <v>18.399999999999999</v>
      </c>
      <c r="AB16" s="80">
        <f t="shared" si="1"/>
        <v>18.100000000000001</v>
      </c>
      <c r="AC16" s="80">
        <f t="shared" si="1"/>
        <v>18.5</v>
      </c>
      <c r="AD16" s="80">
        <f t="shared" si="1"/>
        <v>18.599999999999998</v>
      </c>
      <c r="AE16" s="80">
        <f t="shared" si="1"/>
        <v>20.500000000000004</v>
      </c>
      <c r="AF16" s="80">
        <f>AVERAGE(B16:AE16)</f>
        <v>18.583333333333332</v>
      </c>
    </row>
    <row r="17" spans="1:32" ht="20.149999999999999" customHeight="1" x14ac:dyDescent="0.4">
      <c r="A17" s="13" t="s">
        <v>29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</row>
    <row r="18" spans="1:32" ht="20.149999999999999" customHeight="1" x14ac:dyDescent="0.4">
      <c r="A18" s="11" t="s">
        <v>8</v>
      </c>
      <c r="B18" s="79">
        <v>15.96</v>
      </c>
      <c r="C18" s="79">
        <v>17.68</v>
      </c>
      <c r="D18" s="79">
        <v>15.89</v>
      </c>
      <c r="E18" s="79">
        <v>15.06</v>
      </c>
      <c r="F18" s="79">
        <v>15.09</v>
      </c>
      <c r="G18" s="79">
        <v>14.7</v>
      </c>
      <c r="H18" s="79">
        <v>13.05</v>
      </c>
      <c r="I18" s="79">
        <v>14.64</v>
      </c>
      <c r="J18" s="79">
        <v>14.27</v>
      </c>
      <c r="K18" s="79">
        <v>15.88</v>
      </c>
      <c r="L18" s="79">
        <v>15.28</v>
      </c>
      <c r="M18" s="79">
        <v>16.43</v>
      </c>
      <c r="N18" s="79">
        <v>17.920000000000002</v>
      </c>
      <c r="O18" s="79">
        <v>17.54</v>
      </c>
      <c r="P18" s="79">
        <v>16.39</v>
      </c>
      <c r="Q18" s="79">
        <v>16.03</v>
      </c>
      <c r="R18" s="79">
        <v>16.579999999999998</v>
      </c>
      <c r="S18" s="79">
        <v>16.64</v>
      </c>
      <c r="T18" s="79">
        <v>16.7</v>
      </c>
      <c r="U18" s="79">
        <v>16.739999999999998</v>
      </c>
      <c r="V18" s="79">
        <v>16.75</v>
      </c>
      <c r="W18" s="79">
        <v>16.25</v>
      </c>
      <c r="X18" s="79">
        <v>15.17</v>
      </c>
      <c r="Y18" s="79">
        <v>15.52</v>
      </c>
      <c r="Z18" s="79">
        <v>15.86</v>
      </c>
      <c r="AA18" s="79">
        <v>15.64</v>
      </c>
      <c r="AB18" s="79">
        <v>15.47</v>
      </c>
      <c r="AC18" s="79">
        <v>15.18</v>
      </c>
      <c r="AD18" s="79">
        <v>15.16</v>
      </c>
      <c r="AE18" s="79">
        <v>15.82</v>
      </c>
      <c r="AF18" s="79"/>
    </row>
    <row r="19" spans="1:32" ht="20.149999999999999" customHeight="1" x14ac:dyDescent="0.4">
      <c r="A19" s="15" t="s">
        <v>25</v>
      </c>
      <c r="B19" s="131">
        <v>-0.31</v>
      </c>
      <c r="C19" s="131">
        <v>-0.31</v>
      </c>
      <c r="D19" s="131">
        <v>-0.31</v>
      </c>
      <c r="E19" s="131">
        <v>-0.31</v>
      </c>
      <c r="F19" s="131">
        <v>-0.31</v>
      </c>
      <c r="G19" s="79">
        <v>-0.24</v>
      </c>
      <c r="H19" s="131">
        <v>-0.31</v>
      </c>
      <c r="I19" s="131">
        <v>-0.31</v>
      </c>
      <c r="J19" s="131">
        <v>-0.31</v>
      </c>
      <c r="K19" s="131">
        <v>-0.31</v>
      </c>
      <c r="L19" s="131">
        <v>-0.31</v>
      </c>
      <c r="M19" s="131">
        <v>-0.31</v>
      </c>
      <c r="N19" s="79">
        <v>0.161</v>
      </c>
      <c r="O19" s="79">
        <v>0.12</v>
      </c>
      <c r="P19" s="131">
        <v>-0.31</v>
      </c>
      <c r="Q19" s="131">
        <v>-0.31</v>
      </c>
      <c r="R19" s="131">
        <v>-0.31</v>
      </c>
      <c r="S19" s="131">
        <v>-0.31</v>
      </c>
      <c r="T19" s="131">
        <v>-0.31</v>
      </c>
      <c r="U19" s="131">
        <v>-0.31</v>
      </c>
      <c r="V19" s="131">
        <v>-0.31</v>
      </c>
      <c r="W19" s="79">
        <v>-0.23</v>
      </c>
      <c r="X19" s="131">
        <v>-0.31</v>
      </c>
      <c r="Y19" s="131">
        <v>-0.31</v>
      </c>
      <c r="Z19" s="131">
        <v>-0.31</v>
      </c>
      <c r="AA19" s="131">
        <v>-0.31</v>
      </c>
      <c r="AB19" s="133">
        <v>-0.22</v>
      </c>
      <c r="AC19" s="133">
        <v>-0.24</v>
      </c>
      <c r="AD19" s="131">
        <v>-0.31</v>
      </c>
      <c r="AE19" s="131">
        <v>-0.31</v>
      </c>
      <c r="AF19" s="79"/>
    </row>
    <row r="20" spans="1:32" ht="20.149999999999999" customHeight="1" x14ac:dyDescent="0.4">
      <c r="A20" s="11" t="s">
        <v>9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</row>
    <row r="21" spans="1:32" ht="20.149999999999999" customHeight="1" x14ac:dyDescent="0.4">
      <c r="A21" s="11" t="s">
        <v>22</v>
      </c>
      <c r="B21" s="85">
        <v>55</v>
      </c>
      <c r="C21" s="85">
        <v>72</v>
      </c>
      <c r="D21" s="85">
        <v>80</v>
      </c>
      <c r="E21" s="85">
        <v>65</v>
      </c>
      <c r="F21" s="85">
        <v>67</v>
      </c>
      <c r="G21" s="85">
        <v>54</v>
      </c>
      <c r="H21" s="85">
        <v>80</v>
      </c>
      <c r="I21" s="85">
        <v>85</v>
      </c>
      <c r="J21" s="85">
        <v>55</v>
      </c>
      <c r="K21" s="85">
        <v>70</v>
      </c>
      <c r="L21" s="85">
        <v>63</v>
      </c>
      <c r="M21" s="85">
        <v>67</v>
      </c>
      <c r="N21" s="85">
        <v>120</v>
      </c>
      <c r="O21" s="85">
        <v>90</v>
      </c>
      <c r="P21" s="85">
        <v>95</v>
      </c>
      <c r="Q21" s="85">
        <v>83</v>
      </c>
      <c r="R21" s="85">
        <v>72</v>
      </c>
      <c r="S21" s="85">
        <v>65</v>
      </c>
      <c r="T21" s="85">
        <v>73</v>
      </c>
      <c r="U21" s="85">
        <v>45</v>
      </c>
      <c r="V21" s="85">
        <v>90</v>
      </c>
      <c r="W21" s="85">
        <v>75</v>
      </c>
      <c r="X21" s="85">
        <v>55</v>
      </c>
      <c r="Y21" s="85">
        <v>37</v>
      </c>
      <c r="Z21" s="85">
        <v>39</v>
      </c>
      <c r="AA21" s="85">
        <v>70</v>
      </c>
      <c r="AB21" s="85">
        <v>75</v>
      </c>
      <c r="AC21" s="85">
        <v>50</v>
      </c>
      <c r="AD21" s="85">
        <v>90</v>
      </c>
      <c r="AE21" s="85">
        <v>80</v>
      </c>
      <c r="AF21" s="85"/>
    </row>
    <row r="22" spans="1:32" ht="20.149999999999999" customHeight="1" x14ac:dyDescent="0.4">
      <c r="A22" s="11" t="s">
        <v>21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</row>
    <row r="23" spans="1:32" ht="20.149999999999999" customHeight="1" x14ac:dyDescent="0.4">
      <c r="A23" s="11" t="s">
        <v>23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</row>
    <row r="24" spans="1:32" ht="20.149999999999999" customHeight="1" x14ac:dyDescent="0.4">
      <c r="A24" s="11" t="s">
        <v>24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</row>
    <row r="25" spans="1:32" ht="20.149999999999999" customHeight="1" x14ac:dyDescent="0.4">
      <c r="A25" s="11" t="s">
        <v>16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</row>
    <row r="26" spans="1:32" ht="20.149999999999999" customHeight="1" x14ac:dyDescent="0.4">
      <c r="A26" s="11" t="s">
        <v>5</v>
      </c>
      <c r="B26" s="131">
        <v>3.4</v>
      </c>
      <c r="C26" s="131">
        <v>3.4</v>
      </c>
      <c r="D26" s="79">
        <v>3.4</v>
      </c>
      <c r="E26" s="79">
        <v>1.37</v>
      </c>
      <c r="F26" s="79">
        <v>1.37</v>
      </c>
      <c r="G26" s="79">
        <v>1.37</v>
      </c>
      <c r="H26" s="79">
        <v>1.37</v>
      </c>
      <c r="I26" s="79">
        <v>1.37</v>
      </c>
      <c r="J26" s="79">
        <v>1.37</v>
      </c>
      <c r="K26" s="79">
        <v>1.37</v>
      </c>
      <c r="L26" s="79">
        <v>1.95</v>
      </c>
      <c r="M26" s="79">
        <v>1.95</v>
      </c>
      <c r="N26" s="79">
        <v>1.95</v>
      </c>
      <c r="O26" s="79">
        <v>1.95</v>
      </c>
      <c r="P26" s="79">
        <v>1.95</v>
      </c>
      <c r="Q26" s="79">
        <v>1.95</v>
      </c>
      <c r="R26" s="79">
        <v>1.95</v>
      </c>
      <c r="S26" s="79">
        <v>1.5</v>
      </c>
      <c r="T26" s="79">
        <v>1.5</v>
      </c>
      <c r="U26" s="79">
        <v>1.5</v>
      </c>
      <c r="V26" s="79">
        <v>1.5</v>
      </c>
      <c r="W26" s="79">
        <v>1.5</v>
      </c>
      <c r="X26" s="79">
        <v>1.5</v>
      </c>
      <c r="Y26" s="79">
        <v>1.5</v>
      </c>
      <c r="Z26" s="79">
        <v>2</v>
      </c>
      <c r="AA26" s="79">
        <v>2</v>
      </c>
      <c r="AB26" s="79">
        <v>2</v>
      </c>
      <c r="AC26" s="79">
        <v>2</v>
      </c>
      <c r="AD26" s="79">
        <v>2</v>
      </c>
      <c r="AE26" s="79">
        <v>2</v>
      </c>
      <c r="AF26" s="79"/>
    </row>
    <row r="27" spans="1:32" ht="20.149999999999999" customHeight="1" x14ac:dyDescent="0.4">
      <c r="A27" s="11" t="s">
        <v>10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</row>
    <row r="28" spans="1:32" ht="20.149999999999999" customHeight="1" x14ac:dyDescent="0.4">
      <c r="A28" s="11" t="s">
        <v>7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</row>
    <row r="29" spans="1:32" ht="20.149999999999999" customHeight="1" x14ac:dyDescent="0.4">
      <c r="A29" s="7"/>
      <c r="B29" s="80">
        <f>SUM(B18+B19+B20+B25+B26+B27+B28)</f>
        <v>19.05</v>
      </c>
      <c r="C29" s="80">
        <f t="shared" ref="C29:AE29" si="2">SUM(C18+C19+C20+C25+C26+C27+C28)</f>
        <v>20.77</v>
      </c>
      <c r="D29" s="80">
        <f t="shared" si="2"/>
        <v>18.98</v>
      </c>
      <c r="E29" s="80">
        <f t="shared" si="2"/>
        <v>16.12</v>
      </c>
      <c r="F29" s="80">
        <f t="shared" si="2"/>
        <v>16.149999999999999</v>
      </c>
      <c r="G29" s="80">
        <f t="shared" si="2"/>
        <v>15.829999999999998</v>
      </c>
      <c r="H29" s="80">
        <f t="shared" si="2"/>
        <v>14.11</v>
      </c>
      <c r="I29" s="80">
        <f t="shared" si="2"/>
        <v>15.7</v>
      </c>
      <c r="J29" s="80">
        <f t="shared" si="2"/>
        <v>15.329999999999998</v>
      </c>
      <c r="K29" s="80">
        <f t="shared" si="2"/>
        <v>16.940000000000001</v>
      </c>
      <c r="L29" s="80">
        <f t="shared" si="2"/>
        <v>16.919999999999998</v>
      </c>
      <c r="M29" s="80">
        <f t="shared" si="2"/>
        <v>18.07</v>
      </c>
      <c r="N29" s="80">
        <f t="shared" si="2"/>
        <v>20.031000000000002</v>
      </c>
      <c r="O29" s="80">
        <f t="shared" si="2"/>
        <v>19.61</v>
      </c>
      <c r="P29" s="80">
        <f t="shared" si="2"/>
        <v>18.03</v>
      </c>
      <c r="Q29" s="80">
        <f t="shared" si="2"/>
        <v>17.670000000000002</v>
      </c>
      <c r="R29" s="80">
        <f t="shared" si="2"/>
        <v>18.22</v>
      </c>
      <c r="S29" s="80">
        <f t="shared" si="2"/>
        <v>17.830000000000002</v>
      </c>
      <c r="T29" s="80">
        <f t="shared" si="2"/>
        <v>17.89</v>
      </c>
      <c r="U29" s="80">
        <f t="shared" si="2"/>
        <v>17.93</v>
      </c>
      <c r="V29" s="80">
        <f t="shared" si="2"/>
        <v>17.940000000000001</v>
      </c>
      <c r="W29" s="80">
        <f t="shared" si="2"/>
        <v>17.52</v>
      </c>
      <c r="X29" s="80">
        <f t="shared" si="2"/>
        <v>16.36</v>
      </c>
      <c r="Y29" s="80">
        <f t="shared" si="2"/>
        <v>16.71</v>
      </c>
      <c r="Z29" s="80">
        <f t="shared" si="2"/>
        <v>17.549999999999997</v>
      </c>
      <c r="AA29" s="80">
        <f t="shared" si="2"/>
        <v>17.329999999999998</v>
      </c>
      <c r="AB29" s="80">
        <f t="shared" si="2"/>
        <v>17.25</v>
      </c>
      <c r="AC29" s="80">
        <f t="shared" si="2"/>
        <v>16.939999999999998</v>
      </c>
      <c r="AD29" s="80">
        <f t="shared" si="2"/>
        <v>16.850000000000001</v>
      </c>
      <c r="AE29" s="80">
        <f t="shared" si="2"/>
        <v>17.509999999999998</v>
      </c>
      <c r="AF29" s="80">
        <f>AVERAGE(B29:AE29)</f>
        <v>17.438033333333333</v>
      </c>
    </row>
    <row r="30" spans="1:32" ht="20.149999999999999" customHeight="1" x14ac:dyDescent="0.4">
      <c r="A30" s="8" t="s">
        <v>11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</row>
    <row r="31" spans="1:32" ht="20.149999999999999" customHeight="1" x14ac:dyDescent="0.4">
      <c r="A31" s="7" t="s">
        <v>12</v>
      </c>
      <c r="B31" s="79">
        <v>1.527676</v>
      </c>
      <c r="C31" s="79">
        <v>1.6089640000000001</v>
      </c>
      <c r="D31" s="79">
        <v>2.0091359999999998</v>
      </c>
      <c r="E31" s="79">
        <v>1.1223799999999999</v>
      </c>
      <c r="F31" s="79">
        <v>1.962815</v>
      </c>
      <c r="G31" s="79">
        <v>1.8668210000000001</v>
      </c>
      <c r="H31" s="79">
        <v>0</v>
      </c>
      <c r="I31" s="79">
        <v>0</v>
      </c>
      <c r="J31" s="79">
        <v>0</v>
      </c>
      <c r="K31" s="79">
        <v>1.3308199999999999</v>
      </c>
      <c r="L31" s="79">
        <v>1.705856</v>
      </c>
      <c r="M31" s="79">
        <v>1.6510739999999999</v>
      </c>
      <c r="N31" s="79">
        <v>1.97427</v>
      </c>
      <c r="O31" s="79">
        <v>2.12723</v>
      </c>
      <c r="P31" s="79">
        <v>4.765314</v>
      </c>
      <c r="Q31" s="79">
        <v>2.1781359999999999</v>
      </c>
      <c r="R31" s="79">
        <v>1.4856</v>
      </c>
      <c r="S31" s="79">
        <v>1.5518000000000001</v>
      </c>
      <c r="T31" s="79">
        <v>0</v>
      </c>
      <c r="U31" s="79">
        <v>0</v>
      </c>
      <c r="V31" s="79">
        <v>1.86839</v>
      </c>
      <c r="W31" s="79">
        <v>2.1498740000000001</v>
      </c>
      <c r="X31" s="79">
        <v>2.1498740000000001</v>
      </c>
      <c r="Y31" s="79">
        <v>2.1498740000000001</v>
      </c>
      <c r="Z31" s="79">
        <v>2.1498740000000001</v>
      </c>
      <c r="AA31" s="79">
        <v>2.1498740000000001</v>
      </c>
      <c r="AB31" s="79">
        <v>2.1498740000000001</v>
      </c>
      <c r="AC31" s="79">
        <v>2.1498740000000001</v>
      </c>
      <c r="AD31" s="79">
        <v>2.1498740000000001</v>
      </c>
      <c r="AE31" s="79">
        <v>2.1498740000000001</v>
      </c>
      <c r="AF31" s="79"/>
    </row>
    <row r="32" spans="1:32" ht="20.149999999999999" customHeight="1" x14ac:dyDescent="0.4">
      <c r="A32" s="7" t="s">
        <v>27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0.82176000000000005</v>
      </c>
      <c r="I32" s="79">
        <v>2.1495039999999999</v>
      </c>
      <c r="J32" s="79">
        <v>1.21702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2.06548</v>
      </c>
      <c r="U32" s="79">
        <v>1.4655199999999999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f>SUM(B32:AE32)</f>
        <v>7.7192839999999991</v>
      </c>
    </row>
    <row r="33" spans="1:32" ht="20.149999999999999" customHeight="1" x14ac:dyDescent="0.4">
      <c r="A33" s="7" t="s">
        <v>4</v>
      </c>
      <c r="B33" s="79">
        <v>1.3071999999999999</v>
      </c>
      <c r="C33" s="79">
        <v>1.26888</v>
      </c>
      <c r="D33" s="79">
        <v>1.1895899999999999</v>
      </c>
      <c r="E33" s="79">
        <v>1.2643500000000001</v>
      </c>
      <c r="F33" s="79">
        <v>1.1400349999999999</v>
      </c>
      <c r="G33" s="79">
        <v>1.522815</v>
      </c>
      <c r="H33" s="79">
        <v>1.0786800000000001</v>
      </c>
      <c r="I33" s="79">
        <v>1.1663699999999999</v>
      </c>
      <c r="J33" s="79">
        <v>1.51448</v>
      </c>
      <c r="K33" s="79">
        <v>1.0030699999999999</v>
      </c>
      <c r="L33" s="79">
        <v>1.2887900000000001</v>
      </c>
      <c r="M33" s="79">
        <v>1.3657300000000001</v>
      </c>
      <c r="N33" s="79">
        <v>1.0891500000000001</v>
      </c>
      <c r="O33" s="79">
        <v>1.4392499999999999</v>
      </c>
      <c r="P33" s="79">
        <v>0.98023000000000005</v>
      </c>
      <c r="Q33" s="79">
        <v>1.22566</v>
      </c>
      <c r="R33" s="79">
        <v>1.40134</v>
      </c>
      <c r="S33" s="79">
        <v>1.22265</v>
      </c>
      <c r="T33" s="79">
        <v>1.14625</v>
      </c>
      <c r="U33" s="79">
        <v>1.21269</v>
      </c>
      <c r="V33" s="79">
        <v>1.28172</v>
      </c>
      <c r="W33" s="79">
        <v>0.93904799999999999</v>
      </c>
      <c r="X33" s="79">
        <v>0.93904799999999999</v>
      </c>
      <c r="Y33" s="79">
        <v>0.93904799999999999</v>
      </c>
      <c r="Z33" s="79">
        <v>0.93904799999999999</v>
      </c>
      <c r="AA33" s="79">
        <v>0.93904799999999999</v>
      </c>
      <c r="AB33" s="79">
        <v>0.93904799999999999</v>
      </c>
      <c r="AC33" s="79">
        <v>0.93904799999999999</v>
      </c>
      <c r="AD33" s="79">
        <v>0.93904799999999999</v>
      </c>
      <c r="AE33" s="79">
        <v>0.93904799999999999</v>
      </c>
      <c r="AF33" s="79"/>
    </row>
    <row r="34" spans="1:32" ht="20.149999999999999" customHeight="1" x14ac:dyDescent="0.4">
      <c r="A34" s="7" t="s">
        <v>13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</row>
    <row r="35" spans="1:32" ht="20.149999999999999" customHeight="1" x14ac:dyDescent="0.4">
      <c r="A35" s="7" t="s">
        <v>10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</row>
    <row r="36" spans="1:32" ht="20.149999999999999" customHeight="1" x14ac:dyDescent="0.4">
      <c r="A36" s="8"/>
      <c r="B36" s="80">
        <f t="shared" ref="B36:AE36" si="3">SUM(B31:B35)</f>
        <v>2.834876</v>
      </c>
      <c r="C36" s="80">
        <f t="shared" si="3"/>
        <v>2.8778440000000001</v>
      </c>
      <c r="D36" s="80">
        <f t="shared" si="3"/>
        <v>3.1987259999999997</v>
      </c>
      <c r="E36" s="80">
        <f t="shared" si="3"/>
        <v>2.38673</v>
      </c>
      <c r="F36" s="80">
        <f t="shared" si="3"/>
        <v>3.1028500000000001</v>
      </c>
      <c r="G36" s="80">
        <f t="shared" si="3"/>
        <v>3.3896360000000003</v>
      </c>
      <c r="H36" s="80">
        <f t="shared" si="3"/>
        <v>1.9004400000000001</v>
      </c>
      <c r="I36" s="80">
        <f t="shared" si="3"/>
        <v>3.315874</v>
      </c>
      <c r="J36" s="80">
        <f t="shared" si="3"/>
        <v>2.7315</v>
      </c>
      <c r="K36" s="80">
        <f t="shared" si="3"/>
        <v>2.3338899999999998</v>
      </c>
      <c r="L36" s="80">
        <f t="shared" si="3"/>
        <v>2.9946460000000004</v>
      </c>
      <c r="M36" s="80">
        <f t="shared" si="3"/>
        <v>3.016804</v>
      </c>
      <c r="N36" s="80">
        <f t="shared" si="3"/>
        <v>3.0634199999999998</v>
      </c>
      <c r="O36" s="80">
        <f t="shared" si="3"/>
        <v>3.5664799999999999</v>
      </c>
      <c r="P36" s="80">
        <f t="shared" si="3"/>
        <v>5.7455439999999998</v>
      </c>
      <c r="Q36" s="80">
        <f t="shared" si="3"/>
        <v>3.4037959999999998</v>
      </c>
      <c r="R36" s="80">
        <f t="shared" si="3"/>
        <v>2.8869400000000001</v>
      </c>
      <c r="S36" s="80">
        <f t="shared" si="3"/>
        <v>2.7744499999999999</v>
      </c>
      <c r="T36" s="80">
        <f t="shared" si="3"/>
        <v>3.2117300000000002</v>
      </c>
      <c r="U36" s="80">
        <f t="shared" si="3"/>
        <v>2.67821</v>
      </c>
      <c r="V36" s="80">
        <f t="shared" si="3"/>
        <v>3.1501099999999997</v>
      </c>
      <c r="W36" s="80">
        <f t="shared" si="3"/>
        <v>3.0889220000000002</v>
      </c>
      <c r="X36" s="80">
        <f t="shared" si="3"/>
        <v>3.0889220000000002</v>
      </c>
      <c r="Y36" s="80">
        <f t="shared" si="3"/>
        <v>3.0889220000000002</v>
      </c>
      <c r="Z36" s="80">
        <f t="shared" si="3"/>
        <v>3.0889220000000002</v>
      </c>
      <c r="AA36" s="80">
        <f t="shared" si="3"/>
        <v>3.0889220000000002</v>
      </c>
      <c r="AB36" s="80">
        <f t="shared" si="3"/>
        <v>3.0889220000000002</v>
      </c>
      <c r="AC36" s="80">
        <f t="shared" si="3"/>
        <v>3.0889220000000002</v>
      </c>
      <c r="AD36" s="80">
        <f t="shared" si="3"/>
        <v>3.0889220000000002</v>
      </c>
      <c r="AE36" s="80">
        <f t="shared" si="3"/>
        <v>3.0889220000000002</v>
      </c>
      <c r="AF36" s="80">
        <f>AVERAGE(B36:AE36)</f>
        <v>3.078826466666666</v>
      </c>
    </row>
    <row r="37" spans="1:32" ht="20.149999999999999" customHeight="1" x14ac:dyDescent="0.4">
      <c r="A37" s="8" t="s">
        <v>30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80"/>
    </row>
    <row r="38" spans="1:32" ht="20.149999999999999" customHeight="1" x14ac:dyDescent="0.4">
      <c r="A38" s="7" t="s">
        <v>4</v>
      </c>
      <c r="B38" s="187">
        <v>0.5</v>
      </c>
      <c r="C38" s="187">
        <v>0.5</v>
      </c>
      <c r="D38" s="187">
        <v>0.4</v>
      </c>
      <c r="E38" s="187">
        <v>0.4</v>
      </c>
      <c r="F38" s="187">
        <v>0.5</v>
      </c>
      <c r="G38" s="187">
        <v>0.4</v>
      </c>
      <c r="H38" s="187">
        <v>0.5</v>
      </c>
      <c r="I38" s="187">
        <v>0.4</v>
      </c>
      <c r="J38" s="187">
        <v>0.5</v>
      </c>
      <c r="K38" s="187">
        <v>0.4</v>
      </c>
      <c r="L38" s="187">
        <v>0.4</v>
      </c>
      <c r="M38" s="187">
        <v>0.5</v>
      </c>
      <c r="N38" s="187">
        <v>0.5</v>
      </c>
      <c r="O38" s="187">
        <v>0.6</v>
      </c>
      <c r="P38" s="187">
        <v>0.5</v>
      </c>
      <c r="Q38" s="187">
        <v>0.4</v>
      </c>
      <c r="R38" s="187">
        <v>0.3</v>
      </c>
      <c r="S38" s="187">
        <v>0.4</v>
      </c>
      <c r="T38" s="187">
        <v>0.5</v>
      </c>
      <c r="U38" s="187">
        <v>0.5</v>
      </c>
      <c r="V38" s="187">
        <v>0.4</v>
      </c>
      <c r="W38" s="187">
        <v>0.4</v>
      </c>
      <c r="X38" s="187">
        <v>0.4</v>
      </c>
      <c r="Y38" s="187">
        <v>0.5</v>
      </c>
      <c r="Z38" s="187">
        <v>0.3</v>
      </c>
      <c r="AA38" s="187">
        <v>0.3</v>
      </c>
      <c r="AB38" s="187">
        <v>0.5</v>
      </c>
      <c r="AC38" s="80">
        <v>0.7</v>
      </c>
      <c r="AD38" s="80">
        <v>0.4</v>
      </c>
      <c r="AE38" s="80">
        <v>0.6</v>
      </c>
      <c r="AF38" s="80">
        <f>AVERAGE(B38:AE38)</f>
        <v>0.45333333333333337</v>
      </c>
    </row>
    <row r="39" spans="1:32" ht="20.149999999999999" customHeight="1" x14ac:dyDescent="0.4">
      <c r="A39" s="7" t="s">
        <v>14</v>
      </c>
      <c r="B39" s="79">
        <f t="shared" ref="B39:P39" si="4">SUM(B38,B36,B29,B16,B9)</f>
        <v>56.437876000000003</v>
      </c>
      <c r="C39" s="79">
        <f t="shared" si="4"/>
        <v>57.820843999999994</v>
      </c>
      <c r="D39" s="79">
        <f t="shared" si="4"/>
        <v>54.663725999999997</v>
      </c>
      <c r="E39" s="79">
        <f t="shared" si="4"/>
        <v>52.131729999999997</v>
      </c>
      <c r="F39" s="79">
        <f t="shared" si="4"/>
        <v>58.13785</v>
      </c>
      <c r="G39" s="79">
        <f t="shared" si="4"/>
        <v>52.351635999999999</v>
      </c>
      <c r="H39" s="79">
        <f t="shared" si="4"/>
        <v>50.076439999999991</v>
      </c>
      <c r="I39" s="79">
        <f t="shared" si="4"/>
        <v>51.442873999999996</v>
      </c>
      <c r="J39" s="79">
        <f t="shared" si="4"/>
        <v>51.929499999999997</v>
      </c>
      <c r="K39" s="79">
        <f t="shared" si="4"/>
        <v>56.403890000000004</v>
      </c>
      <c r="L39" s="79">
        <f t="shared" si="4"/>
        <v>59.002646000000006</v>
      </c>
      <c r="M39" s="79">
        <f t="shared" si="4"/>
        <v>60.640804000000003</v>
      </c>
      <c r="N39" s="79">
        <f t="shared" si="4"/>
        <v>62.704419999999999</v>
      </c>
      <c r="O39" s="79">
        <f t="shared" si="4"/>
        <v>63.255479999999999</v>
      </c>
      <c r="P39" s="79">
        <f t="shared" si="4"/>
        <v>61.314543999999998</v>
      </c>
      <c r="Q39" s="79">
        <f t="shared" ref="Q39:AE39" si="5">SUM(Q38,Q36,Q29,Q16,Q9)</f>
        <v>57.410795999999991</v>
      </c>
      <c r="R39" s="79">
        <f t="shared" si="5"/>
        <v>54.716939999999994</v>
      </c>
      <c r="S39" s="79">
        <f t="shared" si="5"/>
        <v>55.97945</v>
      </c>
      <c r="T39" s="79">
        <f t="shared" si="5"/>
        <v>54.663730000000001</v>
      </c>
      <c r="U39" s="79">
        <f t="shared" si="5"/>
        <v>56.29421</v>
      </c>
      <c r="V39" s="79">
        <f t="shared" si="5"/>
        <v>59.098110000000005</v>
      </c>
      <c r="W39" s="79">
        <f t="shared" si="5"/>
        <v>57.944921999999998</v>
      </c>
      <c r="X39" s="79">
        <f t="shared" si="5"/>
        <v>58.892922000000006</v>
      </c>
      <c r="Y39" s="79">
        <f t="shared" si="5"/>
        <v>55.729922000000002</v>
      </c>
      <c r="Z39" s="79">
        <f t="shared" si="5"/>
        <v>53.737921999999998</v>
      </c>
      <c r="AA39" s="79">
        <f t="shared" si="5"/>
        <v>56.704921999999996</v>
      </c>
      <c r="AB39" s="79">
        <f t="shared" si="5"/>
        <v>54.937922000000007</v>
      </c>
      <c r="AC39" s="79">
        <f t="shared" si="5"/>
        <v>54.917921999999997</v>
      </c>
      <c r="AD39" s="79">
        <f t="shared" si="5"/>
        <v>56.313921999999998</v>
      </c>
      <c r="AE39" s="79">
        <f t="shared" si="5"/>
        <v>60.245922000000007</v>
      </c>
      <c r="AF39" s="79"/>
    </row>
    <row r="40" spans="1:32" ht="20.149999999999999" customHeight="1" x14ac:dyDescent="0.4">
      <c r="A40" s="7" t="s">
        <v>15</v>
      </c>
      <c r="B40" s="57">
        <f t="shared" ref="B40:AE41" si="6">-SUM(B14+B15+B27+B28+B34+B35)</f>
        <v>-0.4</v>
      </c>
      <c r="C40" s="57">
        <f t="shared" si="6"/>
        <v>0</v>
      </c>
      <c r="D40" s="57">
        <f t="shared" si="6"/>
        <v>0</v>
      </c>
      <c r="E40" s="57">
        <f t="shared" si="6"/>
        <v>-0.5</v>
      </c>
      <c r="F40" s="57">
        <f t="shared" si="6"/>
        <v>-1.6</v>
      </c>
      <c r="G40" s="57">
        <f t="shared" si="6"/>
        <v>-0.5</v>
      </c>
      <c r="H40" s="57">
        <f t="shared" si="6"/>
        <v>0</v>
      </c>
      <c r="I40" s="57">
        <f t="shared" si="6"/>
        <v>0</v>
      </c>
      <c r="J40" s="57">
        <f t="shared" si="6"/>
        <v>0</v>
      </c>
      <c r="K40" s="57">
        <f t="shared" si="6"/>
        <v>-0.5</v>
      </c>
      <c r="L40" s="57">
        <f t="shared" si="6"/>
        <v>-1.6</v>
      </c>
      <c r="M40" s="57">
        <f t="shared" si="6"/>
        <v>-1.2</v>
      </c>
      <c r="N40" s="57">
        <f t="shared" si="6"/>
        <v>-1</v>
      </c>
      <c r="O40" s="57">
        <f t="shared" si="6"/>
        <v>-1</v>
      </c>
      <c r="P40" s="57">
        <f t="shared" si="6"/>
        <v>-0.7</v>
      </c>
      <c r="Q40" s="57">
        <f t="shared" si="6"/>
        <v>0</v>
      </c>
      <c r="R40" s="57">
        <f t="shared" si="6"/>
        <v>0</v>
      </c>
      <c r="S40" s="57">
        <f t="shared" si="6"/>
        <v>0</v>
      </c>
      <c r="T40" s="57">
        <f t="shared" si="6"/>
        <v>0</v>
      </c>
      <c r="U40" s="57">
        <f t="shared" si="6"/>
        <v>0</v>
      </c>
      <c r="V40" s="57">
        <f t="shared" si="6"/>
        <v>0</v>
      </c>
      <c r="W40" s="57">
        <f t="shared" si="6"/>
        <v>-1</v>
      </c>
      <c r="X40" s="57">
        <f t="shared" si="6"/>
        <v>-1.5</v>
      </c>
      <c r="Y40" s="57">
        <f t="shared" si="6"/>
        <v>-0.6</v>
      </c>
      <c r="Z40" s="57">
        <f t="shared" si="6"/>
        <v>0</v>
      </c>
      <c r="AA40" s="57">
        <f t="shared" si="6"/>
        <v>0</v>
      </c>
      <c r="AB40" s="57">
        <f t="shared" si="6"/>
        <v>0</v>
      </c>
      <c r="AC40" s="57">
        <f t="shared" si="6"/>
        <v>0</v>
      </c>
      <c r="AD40" s="57">
        <f t="shared" si="6"/>
        <v>-0.3</v>
      </c>
      <c r="AE40" s="57">
        <f t="shared" si="6"/>
        <v>-1</v>
      </c>
      <c r="AF40" s="79"/>
    </row>
    <row r="41" spans="1:32" ht="20.149999999999999" customHeight="1" x14ac:dyDescent="0.4">
      <c r="A41" s="8" t="s">
        <v>19</v>
      </c>
      <c r="B41" s="80">
        <f t="shared" ref="B41:AE41" si="7">B39-B40</f>
        <v>56.837876000000001</v>
      </c>
      <c r="C41" s="80">
        <f t="shared" si="7"/>
        <v>57.820843999999994</v>
      </c>
      <c r="D41" s="80">
        <f t="shared" si="7"/>
        <v>54.663725999999997</v>
      </c>
      <c r="E41" s="80">
        <f t="shared" si="7"/>
        <v>52.631729999999997</v>
      </c>
      <c r="F41" s="80">
        <f t="shared" si="7"/>
        <v>59.737850000000002</v>
      </c>
      <c r="G41" s="80">
        <f t="shared" si="7"/>
        <v>52.851635999999999</v>
      </c>
      <c r="H41" s="80">
        <f t="shared" si="7"/>
        <v>50.076439999999991</v>
      </c>
      <c r="I41" s="80">
        <f t="shared" si="7"/>
        <v>51.442873999999996</v>
      </c>
      <c r="J41" s="80">
        <f t="shared" si="7"/>
        <v>51.929499999999997</v>
      </c>
      <c r="K41" s="80">
        <f t="shared" si="7"/>
        <v>56.903890000000004</v>
      </c>
      <c r="L41" s="80">
        <f t="shared" si="7"/>
        <v>60.602646000000007</v>
      </c>
      <c r="M41" s="80">
        <f t="shared" si="7"/>
        <v>61.840804000000006</v>
      </c>
      <c r="N41" s="80">
        <f t="shared" si="7"/>
        <v>63.704419999999999</v>
      </c>
      <c r="O41" s="80">
        <f t="shared" si="7"/>
        <v>64.255480000000006</v>
      </c>
      <c r="P41" s="80">
        <f t="shared" si="7"/>
        <v>62.014544000000001</v>
      </c>
      <c r="Q41" s="80">
        <f t="shared" si="7"/>
        <v>57.410795999999991</v>
      </c>
      <c r="R41" s="80">
        <f t="shared" si="7"/>
        <v>54.716939999999994</v>
      </c>
      <c r="S41" s="80">
        <f t="shared" si="7"/>
        <v>55.97945</v>
      </c>
      <c r="T41" s="80">
        <f t="shared" si="7"/>
        <v>54.663730000000001</v>
      </c>
      <c r="U41" s="80">
        <f t="shared" si="7"/>
        <v>56.29421</v>
      </c>
      <c r="V41" s="80">
        <f t="shared" si="7"/>
        <v>59.098110000000005</v>
      </c>
      <c r="W41" s="80">
        <f t="shared" si="7"/>
        <v>58.944921999999998</v>
      </c>
      <c r="X41" s="80">
        <f t="shared" si="7"/>
        <v>60.392922000000006</v>
      </c>
      <c r="Y41" s="80">
        <f t="shared" si="7"/>
        <v>56.329922000000003</v>
      </c>
      <c r="Z41" s="80">
        <f t="shared" si="7"/>
        <v>53.737921999999998</v>
      </c>
      <c r="AA41" s="80">
        <f t="shared" si="7"/>
        <v>56.704921999999996</v>
      </c>
      <c r="AB41" s="80">
        <f t="shared" si="7"/>
        <v>54.937922000000007</v>
      </c>
      <c r="AC41" s="80">
        <f t="shared" si="7"/>
        <v>54.917921999999997</v>
      </c>
      <c r="AD41" s="80">
        <f t="shared" si="7"/>
        <v>56.613921999999995</v>
      </c>
      <c r="AE41" s="80">
        <f t="shared" si="7"/>
        <v>61.245922000000007</v>
      </c>
      <c r="AF41" s="80">
        <f>AVERAGE(B41:AE41)</f>
        <v>56.976793133333338</v>
      </c>
    </row>
    <row r="42" spans="1:32" ht="20.149999999999999" customHeight="1" x14ac:dyDescent="0.45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26"/>
    </row>
    <row r="43" spans="1:32" ht="20.149999999999999" customHeight="1" x14ac:dyDescent="0.45">
      <c r="A43" s="7"/>
      <c r="B43" s="11"/>
      <c r="C43" s="11"/>
      <c r="D43" s="11"/>
      <c r="E43" s="11"/>
      <c r="F43" s="11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1"/>
      <c r="T43" s="11"/>
      <c r="U43" s="11"/>
      <c r="V43" s="11"/>
      <c r="W43" s="11"/>
      <c r="X43" s="11"/>
      <c r="Y43" s="11"/>
      <c r="Z43" s="14"/>
      <c r="AA43" s="14"/>
      <c r="AB43" s="14"/>
      <c r="AC43" s="14"/>
      <c r="AD43" s="14"/>
      <c r="AE43" s="14"/>
      <c r="AF43" s="29"/>
    </row>
    <row r="44" spans="1:32" ht="20.149999999999999" customHeight="1" x14ac:dyDescent="0.4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26"/>
    </row>
  </sheetData>
  <phoneticPr fontId="13" type="noConversion"/>
  <pageMargins left="0.37" right="0.22" top="0.46" bottom="0.47" header="0.43" footer="0.5"/>
  <pageSetup scale="35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="50" zoomScaleNormal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1" sqref="B41:AF41"/>
    </sheetView>
  </sheetViews>
  <sheetFormatPr defaultColWidth="11.53515625" defaultRowHeight="20" x14ac:dyDescent="0.4"/>
  <cols>
    <col min="1" max="1" width="30.69140625" style="12" customWidth="1"/>
    <col min="2" max="33" width="8.23046875" style="12" customWidth="1"/>
    <col min="34" max="16384" width="11.53515625" style="12"/>
  </cols>
  <sheetData>
    <row r="1" spans="1:36" ht="20" customHeight="1" x14ac:dyDescent="0.4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 ht="20" customHeight="1" x14ac:dyDescent="0.4">
      <c r="A2" s="1">
        <v>42917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ht="20" customHeight="1" x14ac:dyDescent="0.4">
      <c r="A3" s="3" t="s">
        <v>18</v>
      </c>
      <c r="Z3" s="4"/>
      <c r="AA3" s="3"/>
      <c r="AB3" s="4"/>
      <c r="AC3" s="4"/>
      <c r="AD3" s="4"/>
      <c r="AE3" s="4"/>
      <c r="AF3" s="4"/>
      <c r="AG3" s="4"/>
    </row>
    <row r="4" spans="1:36" ht="20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ht="20" customHeight="1" x14ac:dyDescent="0.4">
      <c r="A5" s="7"/>
      <c r="B5" s="172">
        <v>1</v>
      </c>
      <c r="C5" s="172">
        <v>2</v>
      </c>
      <c r="D5" s="172">
        <v>3</v>
      </c>
      <c r="E5" s="172">
        <v>4</v>
      </c>
      <c r="F5" s="172">
        <v>5</v>
      </c>
      <c r="G5" s="172">
        <v>6</v>
      </c>
      <c r="H5" s="172">
        <v>7</v>
      </c>
      <c r="I5" s="172">
        <v>8</v>
      </c>
      <c r="J5" s="172">
        <v>9</v>
      </c>
      <c r="K5" s="172">
        <v>10</v>
      </c>
      <c r="L5" s="172">
        <v>11</v>
      </c>
      <c r="M5" s="172">
        <v>12</v>
      </c>
      <c r="N5" s="172">
        <v>13</v>
      </c>
      <c r="O5" s="172">
        <v>14</v>
      </c>
      <c r="P5" s="172">
        <v>15</v>
      </c>
      <c r="Q5" s="70">
        <v>16</v>
      </c>
      <c r="R5" s="70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70">
        <v>25</v>
      </c>
      <c r="AA5" s="70">
        <v>26</v>
      </c>
      <c r="AB5" s="70">
        <v>27</v>
      </c>
      <c r="AC5" s="70">
        <v>28</v>
      </c>
      <c r="AD5" s="70">
        <v>29</v>
      </c>
      <c r="AE5" s="70">
        <v>30</v>
      </c>
      <c r="AF5" s="70">
        <v>31</v>
      </c>
      <c r="AG5" s="177" t="s">
        <v>28</v>
      </c>
    </row>
    <row r="6" spans="1:36" ht="20" customHeight="1" thickBot="1" x14ac:dyDescent="0.45">
      <c r="A6" s="8" t="s">
        <v>0</v>
      </c>
      <c r="B6" s="13"/>
      <c r="C6" s="13"/>
      <c r="D6" s="13"/>
      <c r="E6" s="13"/>
      <c r="F6" s="13"/>
      <c r="G6" s="13"/>
      <c r="H6" s="13"/>
      <c r="I6" s="51"/>
      <c r="J6" s="51"/>
      <c r="K6" s="51"/>
      <c r="L6" s="51"/>
      <c r="M6" s="51"/>
      <c r="N6" s="51"/>
      <c r="O6" s="51"/>
      <c r="P6" s="51"/>
      <c r="Q6" s="18"/>
      <c r="R6" s="18"/>
      <c r="S6" s="19"/>
      <c r="T6" s="19"/>
      <c r="U6" s="19"/>
      <c r="V6" s="19"/>
      <c r="W6" s="19"/>
      <c r="X6" s="19"/>
      <c r="Y6" s="19"/>
      <c r="Z6" s="18"/>
      <c r="AA6" s="18"/>
      <c r="AB6" s="18"/>
      <c r="AC6" s="18"/>
      <c r="AD6" s="18"/>
      <c r="AE6" s="18"/>
      <c r="AF6" s="18"/>
      <c r="AG6" s="20"/>
    </row>
    <row r="7" spans="1:36" ht="20" customHeight="1" thickBot="1" x14ac:dyDescent="0.45">
      <c r="A7" s="7" t="s">
        <v>1</v>
      </c>
      <c r="B7" s="57">
        <v>4.9210000000000003</v>
      </c>
      <c r="C7" s="57">
        <v>4.9000000000000004</v>
      </c>
      <c r="D7" s="57">
        <v>3.7450000000000001</v>
      </c>
      <c r="E7" s="57">
        <v>4.4669999999999996</v>
      </c>
      <c r="F7" s="57">
        <v>5.3179999999999996</v>
      </c>
      <c r="G7" s="142">
        <v>4.4000000000000004</v>
      </c>
      <c r="H7" s="142">
        <v>3.2</v>
      </c>
      <c r="I7" s="142">
        <v>3.2</v>
      </c>
      <c r="J7" s="142">
        <v>3.2</v>
      </c>
      <c r="K7" s="142">
        <v>3.2</v>
      </c>
      <c r="L7" s="142">
        <v>3.5</v>
      </c>
      <c r="M7" s="142">
        <v>5.3</v>
      </c>
      <c r="N7" s="142">
        <v>8.1</v>
      </c>
      <c r="O7" s="142">
        <v>7.1</v>
      </c>
      <c r="P7" s="142">
        <v>4.5</v>
      </c>
      <c r="Q7" s="142">
        <v>4.2</v>
      </c>
      <c r="R7" s="142">
        <v>4.4000000000000004</v>
      </c>
      <c r="S7" s="142">
        <v>6.7</v>
      </c>
      <c r="T7" s="142">
        <v>6</v>
      </c>
      <c r="U7" s="142">
        <v>6.7</v>
      </c>
      <c r="V7" s="142">
        <v>6.1</v>
      </c>
      <c r="W7" s="142">
        <v>6.4</v>
      </c>
      <c r="X7" s="142">
        <v>6.3</v>
      </c>
      <c r="Y7" s="142">
        <v>4.9000000000000004</v>
      </c>
      <c r="Z7" s="142">
        <v>4.3</v>
      </c>
      <c r="AA7" s="142">
        <v>4.3</v>
      </c>
      <c r="AB7" s="142">
        <v>4.3</v>
      </c>
      <c r="AC7" s="142">
        <v>4.3</v>
      </c>
      <c r="AD7" s="142">
        <v>4.3</v>
      </c>
      <c r="AE7" s="142">
        <v>4.3</v>
      </c>
      <c r="AF7" s="142">
        <v>4.3</v>
      </c>
      <c r="AG7" s="52"/>
    </row>
    <row r="8" spans="1:36" ht="20" customHeight="1" thickBot="1" x14ac:dyDescent="0.45">
      <c r="A8" s="7" t="s">
        <v>2</v>
      </c>
      <c r="B8" s="57">
        <v>12.96</v>
      </c>
      <c r="C8" s="57">
        <v>11.752000000000001</v>
      </c>
      <c r="D8" s="57">
        <v>12.586</v>
      </c>
      <c r="E8" s="57">
        <v>11.781000000000001</v>
      </c>
      <c r="F8" s="57">
        <v>11.194000000000001</v>
      </c>
      <c r="G8" s="142">
        <v>11.9</v>
      </c>
      <c r="H8" s="142">
        <v>12.4</v>
      </c>
      <c r="I8" s="142">
        <v>12.5</v>
      </c>
      <c r="J8" s="142">
        <v>13.4</v>
      </c>
      <c r="K8" s="142">
        <v>13.9</v>
      </c>
      <c r="L8" s="142">
        <v>14.9</v>
      </c>
      <c r="M8" s="142">
        <v>15.2</v>
      </c>
      <c r="N8" s="142">
        <v>12.1</v>
      </c>
      <c r="O8" s="142">
        <v>10</v>
      </c>
      <c r="P8" s="142">
        <v>11.1</v>
      </c>
      <c r="Q8" s="142">
        <v>11.7</v>
      </c>
      <c r="R8" s="142">
        <v>12.4</v>
      </c>
      <c r="S8" s="142">
        <v>12.6</v>
      </c>
      <c r="T8" s="142">
        <v>10.8</v>
      </c>
      <c r="U8" s="142">
        <v>12.4</v>
      </c>
      <c r="V8" s="142">
        <v>12.4</v>
      </c>
      <c r="W8" s="142">
        <v>12.9</v>
      </c>
      <c r="X8" s="142">
        <v>9.5</v>
      </c>
      <c r="Y8" s="142">
        <v>10.8</v>
      </c>
      <c r="Z8" s="142">
        <v>12.2</v>
      </c>
      <c r="AA8" s="142">
        <v>11.7</v>
      </c>
      <c r="AB8" s="142">
        <v>12.1</v>
      </c>
      <c r="AC8" s="142">
        <v>12.3</v>
      </c>
      <c r="AD8" s="142">
        <v>10.4</v>
      </c>
      <c r="AE8" s="142">
        <v>10.3</v>
      </c>
      <c r="AF8" s="142">
        <v>12.1</v>
      </c>
      <c r="AG8" s="52"/>
    </row>
    <row r="9" spans="1:36" ht="20" customHeight="1" x14ac:dyDescent="0.4">
      <c r="A9" s="7"/>
      <c r="B9" s="52">
        <f t="shared" ref="B9:AE9" si="0">SUM(B7:B8)</f>
        <v>17.881</v>
      </c>
      <c r="C9" s="52">
        <f t="shared" si="0"/>
        <v>16.652000000000001</v>
      </c>
      <c r="D9" s="52">
        <f t="shared" si="0"/>
        <v>16.331</v>
      </c>
      <c r="E9" s="52">
        <f t="shared" si="0"/>
        <v>16.248000000000001</v>
      </c>
      <c r="F9" s="52">
        <f t="shared" si="0"/>
        <v>16.512</v>
      </c>
      <c r="G9" s="52">
        <f t="shared" si="0"/>
        <v>16.3</v>
      </c>
      <c r="H9" s="52">
        <f t="shared" si="0"/>
        <v>15.600000000000001</v>
      </c>
      <c r="I9" s="52">
        <f t="shared" si="0"/>
        <v>15.7</v>
      </c>
      <c r="J9" s="52">
        <f t="shared" si="0"/>
        <v>16.600000000000001</v>
      </c>
      <c r="K9" s="52">
        <f t="shared" si="0"/>
        <v>17.100000000000001</v>
      </c>
      <c r="L9" s="52">
        <f t="shared" si="0"/>
        <v>18.399999999999999</v>
      </c>
      <c r="M9" s="52">
        <f t="shared" si="0"/>
        <v>20.5</v>
      </c>
      <c r="N9" s="52">
        <f t="shared" si="0"/>
        <v>20.2</v>
      </c>
      <c r="O9" s="52">
        <f t="shared" si="0"/>
        <v>17.100000000000001</v>
      </c>
      <c r="P9" s="52">
        <f t="shared" si="0"/>
        <v>15.6</v>
      </c>
      <c r="Q9" s="52">
        <f t="shared" si="0"/>
        <v>15.899999999999999</v>
      </c>
      <c r="R9" s="52">
        <f t="shared" si="0"/>
        <v>16.8</v>
      </c>
      <c r="S9" s="52">
        <f t="shared" si="0"/>
        <v>19.3</v>
      </c>
      <c r="T9" s="52">
        <f t="shared" si="0"/>
        <v>16.8</v>
      </c>
      <c r="U9" s="52">
        <f t="shared" si="0"/>
        <v>19.100000000000001</v>
      </c>
      <c r="V9" s="52">
        <f t="shared" si="0"/>
        <v>18.5</v>
      </c>
      <c r="W9" s="52">
        <f t="shared" si="0"/>
        <v>19.3</v>
      </c>
      <c r="X9" s="52">
        <f t="shared" si="0"/>
        <v>15.8</v>
      </c>
      <c r="Y9" s="52">
        <f t="shared" si="0"/>
        <v>15.700000000000001</v>
      </c>
      <c r="Z9" s="52">
        <f t="shared" si="0"/>
        <v>16.5</v>
      </c>
      <c r="AA9" s="52">
        <f t="shared" si="0"/>
        <v>16</v>
      </c>
      <c r="AB9" s="52">
        <f t="shared" si="0"/>
        <v>16.399999999999999</v>
      </c>
      <c r="AC9" s="52">
        <f t="shared" si="0"/>
        <v>16.600000000000001</v>
      </c>
      <c r="AD9" s="52">
        <f t="shared" si="0"/>
        <v>14.7</v>
      </c>
      <c r="AE9" s="52">
        <f t="shared" si="0"/>
        <v>14.600000000000001</v>
      </c>
      <c r="AF9" s="52">
        <f>SUM(AF7:AF8)</f>
        <v>16.399999999999999</v>
      </c>
      <c r="AG9" s="52">
        <f>AVERAGE(C9:AF9)</f>
        <v>16.908100000000001</v>
      </c>
    </row>
    <row r="10" spans="1:36" ht="20" customHeight="1" x14ac:dyDescent="0.4">
      <c r="A10" s="8" t="s">
        <v>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2"/>
    </row>
    <row r="11" spans="1:36" ht="20" customHeight="1" x14ac:dyDescent="0.4">
      <c r="A11" s="7" t="s">
        <v>17</v>
      </c>
      <c r="B11" s="136">
        <v>16.399999999999999</v>
      </c>
      <c r="C11" s="136">
        <v>14.6</v>
      </c>
      <c r="D11" s="136">
        <v>16.100000000000001</v>
      </c>
      <c r="E11" s="137">
        <v>15.4</v>
      </c>
      <c r="F11" s="136">
        <v>16</v>
      </c>
      <c r="G11" s="136">
        <v>14.9</v>
      </c>
      <c r="H11" s="138">
        <v>14</v>
      </c>
      <c r="I11" s="138">
        <v>14.4</v>
      </c>
      <c r="J11" s="138">
        <v>14.9</v>
      </c>
      <c r="K11" s="138">
        <v>14.9</v>
      </c>
      <c r="L11" s="135">
        <v>14.7</v>
      </c>
      <c r="M11" s="135">
        <v>15.2</v>
      </c>
      <c r="N11" s="135">
        <v>16.100000000000001</v>
      </c>
      <c r="O11" s="135">
        <v>15.2</v>
      </c>
      <c r="P11" s="135">
        <v>14.9</v>
      </c>
      <c r="Q11" s="135">
        <v>15.2</v>
      </c>
      <c r="R11" s="135">
        <v>15.5</v>
      </c>
      <c r="S11" s="135">
        <v>15.2</v>
      </c>
      <c r="T11" s="135">
        <v>15.7</v>
      </c>
      <c r="U11" s="135">
        <v>16.2</v>
      </c>
      <c r="V11" s="135">
        <v>16.8</v>
      </c>
      <c r="W11" s="135">
        <v>17</v>
      </c>
      <c r="X11" s="134">
        <v>16.600000000000001</v>
      </c>
      <c r="Y11" s="135">
        <v>16.2</v>
      </c>
      <c r="Z11" s="135">
        <v>15.6</v>
      </c>
      <c r="AA11" s="135">
        <v>16.3</v>
      </c>
      <c r="AB11" s="135">
        <v>15</v>
      </c>
      <c r="AC11" s="135">
        <v>15.1</v>
      </c>
      <c r="AD11" s="135">
        <v>14</v>
      </c>
      <c r="AE11" s="135">
        <v>14</v>
      </c>
      <c r="AF11" s="135">
        <v>15.9</v>
      </c>
      <c r="AG11" s="52"/>
    </row>
    <row r="12" spans="1:36" ht="20" customHeight="1" x14ac:dyDescent="0.4">
      <c r="A12" s="6" t="s">
        <v>25</v>
      </c>
      <c r="B12" s="136">
        <v>-0.4</v>
      </c>
      <c r="C12" s="136">
        <v>-0.5</v>
      </c>
      <c r="D12" s="136">
        <v>-0.2</v>
      </c>
      <c r="E12" s="136">
        <v>-0.1</v>
      </c>
      <c r="F12" s="136">
        <v>-0.5</v>
      </c>
      <c r="G12" s="136">
        <v>-0.5</v>
      </c>
      <c r="H12" s="138">
        <v>-0.5</v>
      </c>
      <c r="I12" s="138">
        <v>-0.3</v>
      </c>
      <c r="J12" s="138">
        <v>-0.1</v>
      </c>
      <c r="K12" s="138">
        <v>0</v>
      </c>
      <c r="L12" s="135">
        <v>0</v>
      </c>
      <c r="M12" s="135">
        <v>0.6</v>
      </c>
      <c r="N12" s="135">
        <v>0.6</v>
      </c>
      <c r="O12" s="135">
        <v>0.7</v>
      </c>
      <c r="P12" s="135">
        <v>0</v>
      </c>
      <c r="Q12" s="135">
        <v>0</v>
      </c>
      <c r="R12" s="135">
        <v>0</v>
      </c>
      <c r="S12" s="135">
        <v>0.1</v>
      </c>
      <c r="T12" s="135">
        <v>0.5</v>
      </c>
      <c r="U12" s="135">
        <v>0.8</v>
      </c>
      <c r="V12" s="135">
        <v>0.9</v>
      </c>
      <c r="W12" s="135">
        <v>0.1</v>
      </c>
      <c r="X12" s="135">
        <v>0</v>
      </c>
      <c r="Y12" s="135">
        <v>0</v>
      </c>
      <c r="Z12" s="135">
        <v>0</v>
      </c>
      <c r="AA12" s="135">
        <v>0</v>
      </c>
      <c r="AB12" s="135">
        <v>0.2</v>
      </c>
      <c r="AC12" s="135">
        <v>0.4</v>
      </c>
      <c r="AD12" s="135">
        <v>0.4</v>
      </c>
      <c r="AE12" s="135">
        <v>0.4</v>
      </c>
      <c r="AF12" s="135">
        <v>0</v>
      </c>
      <c r="AG12" s="52"/>
    </row>
    <row r="13" spans="1:36" ht="20" customHeight="1" x14ac:dyDescent="0.4">
      <c r="A13" s="7" t="s">
        <v>5</v>
      </c>
      <c r="B13" s="136">
        <v>3</v>
      </c>
      <c r="C13" s="136">
        <v>3</v>
      </c>
      <c r="D13" s="136">
        <v>3</v>
      </c>
      <c r="E13" s="136">
        <v>2.9</v>
      </c>
      <c r="F13" s="136">
        <v>3</v>
      </c>
      <c r="G13" s="136">
        <v>3.1</v>
      </c>
      <c r="H13" s="138">
        <v>3.1</v>
      </c>
      <c r="I13" s="138">
        <v>3.1</v>
      </c>
      <c r="J13" s="138">
        <v>3</v>
      </c>
      <c r="K13" s="138">
        <v>3</v>
      </c>
      <c r="L13" s="135">
        <v>3</v>
      </c>
      <c r="M13" s="135">
        <v>2.8</v>
      </c>
      <c r="N13" s="135">
        <v>2.6</v>
      </c>
      <c r="O13" s="135">
        <v>2.6</v>
      </c>
      <c r="P13" s="135">
        <v>2.6</v>
      </c>
      <c r="Q13" s="135">
        <v>2.6</v>
      </c>
      <c r="R13" s="135">
        <v>2</v>
      </c>
      <c r="S13" s="135">
        <v>2.8</v>
      </c>
      <c r="T13" s="135">
        <v>2.9</v>
      </c>
      <c r="U13" s="135">
        <v>2.9</v>
      </c>
      <c r="V13" s="135">
        <v>2.8</v>
      </c>
      <c r="W13" s="135">
        <v>2.8</v>
      </c>
      <c r="X13" s="135">
        <v>2.8</v>
      </c>
      <c r="Y13" s="135">
        <v>2.8</v>
      </c>
      <c r="Z13" s="135">
        <v>2.9</v>
      </c>
      <c r="AA13" s="135">
        <v>2.8</v>
      </c>
      <c r="AB13" s="135">
        <v>2.9</v>
      </c>
      <c r="AC13" s="135">
        <v>2.8</v>
      </c>
      <c r="AD13" s="135">
        <v>2.8</v>
      </c>
      <c r="AE13" s="135">
        <v>2.9</v>
      </c>
      <c r="AF13" s="135">
        <v>2.7</v>
      </c>
      <c r="AG13" s="52"/>
    </row>
    <row r="14" spans="1:36" ht="20" customHeight="1" x14ac:dyDescent="0.4">
      <c r="A14" s="7" t="s">
        <v>6</v>
      </c>
      <c r="B14" s="139">
        <v>0</v>
      </c>
      <c r="C14" s="139">
        <v>0</v>
      </c>
      <c r="D14" s="140">
        <v>0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141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52"/>
    </row>
    <row r="15" spans="1:36" ht="20" customHeight="1" x14ac:dyDescent="0.4">
      <c r="A15" s="7" t="s">
        <v>7</v>
      </c>
      <c r="B15" s="139">
        <v>1.1000000000000001</v>
      </c>
      <c r="C15" s="139">
        <v>0.4</v>
      </c>
      <c r="D15" s="139">
        <v>0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0.5</v>
      </c>
      <c r="L15" s="86">
        <v>1.6</v>
      </c>
      <c r="M15" s="86">
        <v>1.4</v>
      </c>
      <c r="N15" s="86">
        <v>1</v>
      </c>
      <c r="O15" s="86">
        <v>0.7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0.9</v>
      </c>
      <c r="W15" s="86">
        <v>1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52"/>
    </row>
    <row r="16" spans="1:36" ht="20" customHeight="1" x14ac:dyDescent="0.4">
      <c r="A16" s="7"/>
      <c r="B16" s="52">
        <v>20.100000000000001</v>
      </c>
      <c r="C16" s="52">
        <v>17.5</v>
      </c>
      <c r="D16" s="52">
        <v>18.900000000000002</v>
      </c>
      <c r="E16" s="52">
        <v>18.2</v>
      </c>
      <c r="F16" s="52">
        <v>18.5</v>
      </c>
      <c r="G16" s="52">
        <v>17.5</v>
      </c>
      <c r="H16" s="52">
        <v>16.600000000000001</v>
      </c>
      <c r="I16" s="52">
        <v>17.2</v>
      </c>
      <c r="J16" s="52">
        <v>17.8</v>
      </c>
      <c r="K16" s="52">
        <v>18.399999999999999</v>
      </c>
      <c r="L16" s="52">
        <v>19.3</v>
      </c>
      <c r="M16" s="52">
        <v>19.999999999999996</v>
      </c>
      <c r="N16" s="52">
        <v>20.300000000000004</v>
      </c>
      <c r="O16" s="52">
        <v>19.2</v>
      </c>
      <c r="P16" s="52">
        <v>17.5</v>
      </c>
      <c r="Q16" s="52">
        <v>17.8</v>
      </c>
      <c r="R16" s="52">
        <v>17.5</v>
      </c>
      <c r="S16" s="52">
        <v>18.099999999999998</v>
      </c>
      <c r="T16" s="52">
        <v>19.099999999999998</v>
      </c>
      <c r="U16" s="52">
        <v>19.899999999999999</v>
      </c>
      <c r="V16" s="52">
        <v>21.4</v>
      </c>
      <c r="W16" s="52">
        <v>20.900000000000002</v>
      </c>
      <c r="X16" s="52">
        <v>19.400000000000002</v>
      </c>
      <c r="Y16" s="52">
        <v>19</v>
      </c>
      <c r="Z16" s="52">
        <v>18.5</v>
      </c>
      <c r="AA16" s="52">
        <v>19.100000000000001</v>
      </c>
      <c r="AB16" s="52">
        <v>18.099999999999998</v>
      </c>
      <c r="AC16" s="52">
        <v>18.3</v>
      </c>
      <c r="AD16" s="52">
        <v>17.2</v>
      </c>
      <c r="AE16" s="52">
        <v>17.3</v>
      </c>
      <c r="AF16" s="52">
        <v>18.600000000000001</v>
      </c>
      <c r="AG16" s="52">
        <f>AVERAGE(C16:AF16)</f>
        <v>18.57</v>
      </c>
    </row>
    <row r="17" spans="1:33" ht="20" customHeight="1" x14ac:dyDescent="0.4">
      <c r="A17" s="13" t="s">
        <v>29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2"/>
    </row>
    <row r="18" spans="1:33" ht="20" customHeight="1" x14ac:dyDescent="0.4">
      <c r="A18" s="11" t="s">
        <v>8</v>
      </c>
      <c r="B18" s="57">
        <v>15.87</v>
      </c>
      <c r="C18" s="57">
        <v>16.059999999999999</v>
      </c>
      <c r="D18" s="57">
        <v>15.71</v>
      </c>
      <c r="E18" s="57">
        <v>15.97</v>
      </c>
      <c r="F18" s="57">
        <v>14.35</v>
      </c>
      <c r="G18" s="57">
        <v>13.71</v>
      </c>
      <c r="H18" s="57">
        <v>13.52</v>
      </c>
      <c r="I18" s="57">
        <v>13.49</v>
      </c>
      <c r="J18" s="57">
        <v>14.5</v>
      </c>
      <c r="K18" s="57">
        <v>15.16</v>
      </c>
      <c r="L18" s="143">
        <v>13.7</v>
      </c>
      <c r="M18" s="143">
        <v>15.7</v>
      </c>
      <c r="N18" s="143">
        <v>15.2</v>
      </c>
      <c r="O18" s="143">
        <v>15.7</v>
      </c>
      <c r="P18" s="143">
        <v>16.100000000000001</v>
      </c>
      <c r="Q18" s="143">
        <v>14.4</v>
      </c>
      <c r="R18" s="143">
        <v>15.6</v>
      </c>
      <c r="S18" s="143">
        <v>13.7</v>
      </c>
      <c r="T18" s="143">
        <v>16.600000000000001</v>
      </c>
      <c r="U18" s="143">
        <v>17.399999999999999</v>
      </c>
      <c r="V18" s="143">
        <v>15.3</v>
      </c>
      <c r="W18" s="143">
        <v>15.7</v>
      </c>
      <c r="X18" s="143">
        <v>18.8</v>
      </c>
      <c r="Y18" s="143">
        <v>16.100000000000001</v>
      </c>
      <c r="Z18" s="143">
        <v>15</v>
      </c>
      <c r="AA18" s="143">
        <v>16.3</v>
      </c>
      <c r="AB18" s="143">
        <v>16</v>
      </c>
      <c r="AC18" s="143">
        <v>15.9</v>
      </c>
      <c r="AD18" s="143">
        <v>14.7</v>
      </c>
      <c r="AE18" s="143">
        <v>15.6</v>
      </c>
      <c r="AF18" s="143">
        <v>16</v>
      </c>
      <c r="AG18" s="52"/>
    </row>
    <row r="19" spans="1:33" ht="20" customHeight="1" x14ac:dyDescent="0.4">
      <c r="A19" s="15" t="s">
        <v>25</v>
      </c>
      <c r="B19" s="56">
        <v>-0.31</v>
      </c>
      <c r="C19" s="56">
        <v>-0.31</v>
      </c>
      <c r="D19" s="56">
        <v>-0.31</v>
      </c>
      <c r="E19" s="56">
        <v>-0.19</v>
      </c>
      <c r="F19" s="56">
        <v>0.18</v>
      </c>
      <c r="G19" s="56">
        <v>0.14000000000000001</v>
      </c>
      <c r="H19" s="56">
        <v>0.26</v>
      </c>
      <c r="I19" s="56">
        <v>0.55000000000000004</v>
      </c>
      <c r="J19" s="56">
        <v>0.16</v>
      </c>
      <c r="K19" s="56">
        <v>0.1</v>
      </c>
      <c r="L19" s="143">
        <v>0.49</v>
      </c>
      <c r="M19" s="143">
        <v>0.11</v>
      </c>
      <c r="N19" s="143">
        <v>0.32</v>
      </c>
      <c r="O19" s="143">
        <v>0</v>
      </c>
      <c r="P19" s="143">
        <v>0</v>
      </c>
      <c r="Q19" s="143">
        <v>0.56000000000000005</v>
      </c>
      <c r="R19" s="143">
        <v>0.56000000000000005</v>
      </c>
      <c r="S19" s="143">
        <v>0.56000000000000005</v>
      </c>
      <c r="T19" s="143">
        <v>0.56000000000000005</v>
      </c>
      <c r="U19" s="143">
        <v>0.56000000000000005</v>
      </c>
      <c r="V19" s="143">
        <v>0.56000000000000005</v>
      </c>
      <c r="W19" s="143">
        <v>0.56000000000000005</v>
      </c>
      <c r="X19" s="143">
        <v>0.56000000000000005</v>
      </c>
      <c r="Y19" s="143">
        <v>0.2</v>
      </c>
      <c r="Z19" s="143">
        <v>0.2</v>
      </c>
      <c r="AA19" s="143">
        <v>0.2</v>
      </c>
      <c r="AB19" s="143">
        <v>0.2</v>
      </c>
      <c r="AC19" s="143">
        <v>0.2</v>
      </c>
      <c r="AD19" s="143">
        <v>0.2</v>
      </c>
      <c r="AE19" s="143">
        <v>0.2</v>
      </c>
      <c r="AF19" s="143">
        <v>0.2</v>
      </c>
      <c r="AG19" s="52"/>
    </row>
    <row r="20" spans="1:33" ht="20" customHeight="1" x14ac:dyDescent="0.4">
      <c r="A20" s="11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52"/>
    </row>
    <row r="21" spans="1:33" ht="20" customHeight="1" x14ac:dyDescent="0.4">
      <c r="A21" s="11" t="s">
        <v>22</v>
      </c>
      <c r="B21" s="69">
        <v>50</v>
      </c>
      <c r="C21" s="69">
        <v>75</v>
      </c>
      <c r="D21" s="69">
        <v>82</v>
      </c>
      <c r="E21" s="69">
        <v>80</v>
      </c>
      <c r="F21" s="69">
        <v>80</v>
      </c>
      <c r="G21" s="69">
        <v>70</v>
      </c>
      <c r="H21" s="69">
        <v>122</v>
      </c>
      <c r="I21" s="69">
        <v>82</v>
      </c>
      <c r="J21" s="69">
        <v>77</v>
      </c>
      <c r="K21" s="69">
        <v>82</v>
      </c>
      <c r="L21" s="143">
        <v>57</v>
      </c>
      <c r="M21" s="143">
        <v>60</v>
      </c>
      <c r="N21" s="143">
        <v>80</v>
      </c>
      <c r="O21" s="143">
        <v>100</v>
      </c>
      <c r="P21" s="143">
        <v>43</v>
      </c>
      <c r="Q21" s="143">
        <v>30</v>
      </c>
      <c r="R21" s="143">
        <v>60</v>
      </c>
      <c r="S21" s="143">
        <v>48</v>
      </c>
      <c r="T21" s="143">
        <v>80</v>
      </c>
      <c r="U21" s="143">
        <v>86</v>
      </c>
      <c r="V21" s="143">
        <v>60</v>
      </c>
      <c r="W21" s="143">
        <v>70</v>
      </c>
      <c r="X21" s="143">
        <v>62</v>
      </c>
      <c r="Y21" s="143">
        <v>37</v>
      </c>
      <c r="Z21" s="143">
        <v>40</v>
      </c>
      <c r="AA21" s="143">
        <v>42</v>
      </c>
      <c r="AB21" s="143">
        <v>52</v>
      </c>
      <c r="AC21" s="143">
        <v>55</v>
      </c>
      <c r="AD21" s="143">
        <v>70</v>
      </c>
      <c r="AE21" s="143">
        <v>66</v>
      </c>
      <c r="AF21" s="143">
        <v>54</v>
      </c>
      <c r="AG21" s="174"/>
    </row>
    <row r="22" spans="1:33" ht="20" customHeight="1" x14ac:dyDescent="0.4">
      <c r="A22" s="11" t="s">
        <v>21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52"/>
    </row>
    <row r="23" spans="1:33" ht="20" customHeight="1" x14ac:dyDescent="0.4">
      <c r="A23" s="11" t="s">
        <v>23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52"/>
    </row>
    <row r="24" spans="1:33" ht="20" customHeight="1" x14ac:dyDescent="0.4">
      <c r="A24" s="11" t="s">
        <v>24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52"/>
    </row>
    <row r="25" spans="1:33" ht="20" customHeight="1" x14ac:dyDescent="0.4">
      <c r="A25" s="11" t="s">
        <v>16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52"/>
    </row>
    <row r="26" spans="1:33" ht="20" customHeight="1" x14ac:dyDescent="0.4">
      <c r="A26" s="11" t="s">
        <v>5</v>
      </c>
      <c r="B26" s="57">
        <v>2</v>
      </c>
      <c r="C26" s="57">
        <v>3.6</v>
      </c>
      <c r="D26" s="57">
        <v>3.6</v>
      </c>
      <c r="E26" s="57">
        <v>3.6</v>
      </c>
      <c r="F26" s="57">
        <v>3.6</v>
      </c>
      <c r="G26" s="57">
        <v>3.6</v>
      </c>
      <c r="H26" s="57">
        <v>3.6</v>
      </c>
      <c r="I26" s="57">
        <v>3.6</v>
      </c>
      <c r="J26" s="57">
        <v>3.6</v>
      </c>
      <c r="K26" s="57">
        <v>3.6</v>
      </c>
      <c r="L26" s="144">
        <v>1</v>
      </c>
      <c r="M26" s="144">
        <v>1</v>
      </c>
      <c r="N26" s="144">
        <v>1</v>
      </c>
      <c r="O26" s="144">
        <v>1</v>
      </c>
      <c r="P26" s="144">
        <v>1</v>
      </c>
      <c r="Q26" s="144">
        <v>1</v>
      </c>
      <c r="R26" s="144">
        <v>1.9</v>
      </c>
      <c r="S26" s="144">
        <v>1.9</v>
      </c>
      <c r="T26" s="144">
        <v>1.9</v>
      </c>
      <c r="U26" s="144">
        <v>1.9</v>
      </c>
      <c r="V26" s="144">
        <v>1.9</v>
      </c>
      <c r="W26" s="144">
        <v>1.9</v>
      </c>
      <c r="X26" s="144">
        <v>1.9</v>
      </c>
      <c r="Y26" s="144">
        <v>2.1</v>
      </c>
      <c r="Z26" s="144">
        <v>2.1</v>
      </c>
      <c r="AA26" s="144">
        <v>2.1</v>
      </c>
      <c r="AB26" s="144">
        <v>2.1</v>
      </c>
      <c r="AC26" s="144">
        <v>2.1</v>
      </c>
      <c r="AD26" s="144">
        <v>2.1</v>
      </c>
      <c r="AE26" s="144">
        <v>0.6</v>
      </c>
      <c r="AF26" s="144">
        <v>0.6</v>
      </c>
      <c r="AG26" s="52"/>
    </row>
    <row r="27" spans="1:33" ht="20" customHeight="1" x14ac:dyDescent="0.4">
      <c r="A27" s="11" t="s">
        <v>10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2"/>
    </row>
    <row r="28" spans="1:33" ht="20" customHeight="1" x14ac:dyDescent="0.4">
      <c r="A28" s="11" t="s">
        <v>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2"/>
    </row>
    <row r="29" spans="1:33" ht="20" customHeight="1" x14ac:dyDescent="0.4">
      <c r="A29" s="7"/>
      <c r="B29" s="52">
        <f>SUM(B18+B19+B20+B25+B26+B27+B28)</f>
        <v>17.559999999999999</v>
      </c>
      <c r="C29" s="52">
        <f t="shared" ref="C29:AE29" si="1">SUM(C18+C19+C20+C25+C26+C27+C28)</f>
        <v>19.349999999999998</v>
      </c>
      <c r="D29" s="52">
        <f t="shared" si="1"/>
        <v>19</v>
      </c>
      <c r="E29" s="52">
        <f t="shared" si="1"/>
        <v>19.380000000000003</v>
      </c>
      <c r="F29" s="52">
        <f t="shared" si="1"/>
        <v>18.13</v>
      </c>
      <c r="G29" s="52">
        <f t="shared" si="1"/>
        <v>17.450000000000003</v>
      </c>
      <c r="H29" s="52">
        <f t="shared" si="1"/>
        <v>17.38</v>
      </c>
      <c r="I29" s="52">
        <f t="shared" si="1"/>
        <v>17.64</v>
      </c>
      <c r="J29" s="52">
        <f t="shared" si="1"/>
        <v>18.260000000000002</v>
      </c>
      <c r="K29" s="52">
        <f t="shared" si="1"/>
        <v>18.86</v>
      </c>
      <c r="L29" s="52">
        <f t="shared" si="1"/>
        <v>15.19</v>
      </c>
      <c r="M29" s="52">
        <f t="shared" si="1"/>
        <v>16.809999999999999</v>
      </c>
      <c r="N29" s="52">
        <f t="shared" si="1"/>
        <v>16.52</v>
      </c>
      <c r="O29" s="52">
        <f t="shared" si="1"/>
        <v>16.7</v>
      </c>
      <c r="P29" s="52">
        <f t="shared" si="1"/>
        <v>17.100000000000001</v>
      </c>
      <c r="Q29" s="52">
        <f t="shared" si="1"/>
        <v>15.96</v>
      </c>
      <c r="R29" s="52">
        <f t="shared" si="1"/>
        <v>18.059999999999999</v>
      </c>
      <c r="S29" s="52">
        <f t="shared" si="1"/>
        <v>16.16</v>
      </c>
      <c r="T29" s="52">
        <f t="shared" si="1"/>
        <v>19.059999999999999</v>
      </c>
      <c r="U29" s="52">
        <f t="shared" si="1"/>
        <v>19.859999999999996</v>
      </c>
      <c r="V29" s="52">
        <f t="shared" si="1"/>
        <v>17.760000000000002</v>
      </c>
      <c r="W29" s="52">
        <f t="shared" si="1"/>
        <v>18.159999999999997</v>
      </c>
      <c r="X29" s="52">
        <f t="shared" si="1"/>
        <v>21.259999999999998</v>
      </c>
      <c r="Y29" s="52">
        <f t="shared" si="1"/>
        <v>18.400000000000002</v>
      </c>
      <c r="Z29" s="52">
        <f t="shared" si="1"/>
        <v>17.3</v>
      </c>
      <c r="AA29" s="52">
        <f t="shared" si="1"/>
        <v>18.600000000000001</v>
      </c>
      <c r="AB29" s="52">
        <f t="shared" si="1"/>
        <v>18.3</v>
      </c>
      <c r="AC29" s="52">
        <f t="shared" si="1"/>
        <v>18.200000000000003</v>
      </c>
      <c r="AD29" s="52">
        <f t="shared" si="1"/>
        <v>17</v>
      </c>
      <c r="AE29" s="52">
        <f t="shared" si="1"/>
        <v>16.399999999999999</v>
      </c>
      <c r="AF29" s="52">
        <f>SUM(AF18+AF19+AF20+AF25+AF26+AF27+AF28)</f>
        <v>16.8</v>
      </c>
      <c r="AG29" s="52">
        <f>AVERAGE(C29:AF29)</f>
        <v>17.834999999999997</v>
      </c>
    </row>
    <row r="30" spans="1:33" ht="20" customHeight="1" x14ac:dyDescent="0.4">
      <c r="A30" s="8" t="s">
        <v>11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2"/>
    </row>
    <row r="31" spans="1:33" ht="20" customHeight="1" x14ac:dyDescent="0.4">
      <c r="A31" s="7" t="s">
        <v>12</v>
      </c>
      <c r="B31" s="88">
        <v>1.9745900000000001</v>
      </c>
      <c r="C31" s="88">
        <v>2.1424660000000002</v>
      </c>
      <c r="D31" s="88">
        <v>1.1936</v>
      </c>
      <c r="E31" s="88">
        <v>1.964032</v>
      </c>
      <c r="F31" s="88">
        <v>2.1847020000000001</v>
      </c>
      <c r="G31" s="88">
        <v>1.9270419999999999</v>
      </c>
      <c r="H31" s="88">
        <v>1.5451440000000001</v>
      </c>
      <c r="I31" s="88">
        <v>1.545024</v>
      </c>
      <c r="J31" s="88">
        <v>1.6724559999999999</v>
      </c>
      <c r="K31" s="88">
        <v>1.7610239999999999</v>
      </c>
      <c r="L31" s="88">
        <v>1.62201</v>
      </c>
      <c r="M31" s="88">
        <v>1.90618</v>
      </c>
      <c r="N31" s="88">
        <v>2.0953599999999999</v>
      </c>
      <c r="O31" s="88">
        <v>2.3828499999999999</v>
      </c>
      <c r="P31" s="88">
        <v>2.23102</v>
      </c>
      <c r="Q31" s="88">
        <v>1.6782999999999999</v>
      </c>
      <c r="R31" s="88">
        <v>2.0171999999999999</v>
      </c>
      <c r="S31" s="88">
        <v>1.9618</v>
      </c>
      <c r="T31" s="88">
        <v>2.2595200000000002</v>
      </c>
      <c r="U31" s="88">
        <v>2.2608600000000001</v>
      </c>
      <c r="V31" s="88">
        <v>2.4477500000000001</v>
      </c>
      <c r="W31" s="88">
        <v>2.7161499999999998</v>
      </c>
      <c r="X31" s="88">
        <v>2.5509200000000001</v>
      </c>
      <c r="Y31" s="88"/>
      <c r="Z31" s="88"/>
      <c r="AA31" s="88"/>
      <c r="AB31" s="88"/>
      <c r="AC31" s="88"/>
      <c r="AD31" s="88"/>
      <c r="AE31" s="88"/>
      <c r="AF31" s="88"/>
      <c r="AG31" s="175"/>
    </row>
    <row r="32" spans="1:33" ht="20" customHeight="1" x14ac:dyDescent="0.4">
      <c r="A32" s="7" t="s">
        <v>27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1.7856000000000001</v>
      </c>
      <c r="Z32" s="88">
        <v>1.80172</v>
      </c>
      <c r="AA32" s="88">
        <v>2.6594600000000002</v>
      </c>
      <c r="AB32" s="88">
        <v>2.7797000000000001</v>
      </c>
      <c r="AC32" s="88">
        <v>2.7797000000000001</v>
      </c>
      <c r="AD32" s="88">
        <v>1.23492</v>
      </c>
      <c r="AE32" s="88">
        <v>0.83940000000000003</v>
      </c>
      <c r="AF32" s="88">
        <v>1.3968</v>
      </c>
      <c r="AG32" s="176">
        <f ca="1">SUM(B32:AG32)</f>
        <v>15.2773</v>
      </c>
    </row>
    <row r="33" spans="1:33" ht="20" customHeight="1" x14ac:dyDescent="0.4">
      <c r="A33" s="7" t="s">
        <v>4</v>
      </c>
      <c r="B33" s="89">
        <v>1.0316399999999999</v>
      </c>
      <c r="C33" s="88">
        <v>1.1815899999999999</v>
      </c>
      <c r="D33" s="88">
        <v>1.3634500000000001</v>
      </c>
      <c r="E33" s="88">
        <v>1.2491399999999999</v>
      </c>
      <c r="F33" s="88">
        <v>1.2945899999999999</v>
      </c>
      <c r="G33" s="88">
        <v>1.19947</v>
      </c>
      <c r="H33" s="88">
        <v>1.16368</v>
      </c>
      <c r="I33" s="88">
        <v>1.1542300000000001</v>
      </c>
      <c r="J33" s="90">
        <v>1.40188</v>
      </c>
      <c r="K33" s="90">
        <v>1.1800189999999999</v>
      </c>
      <c r="L33" s="90">
        <v>1.2941510000000001</v>
      </c>
      <c r="M33" s="89">
        <v>1.4147700000000001</v>
      </c>
      <c r="N33" s="89">
        <v>0.96777999999999997</v>
      </c>
      <c r="O33" s="89">
        <v>1.39228</v>
      </c>
      <c r="P33" s="89">
        <v>1.1347670000000001</v>
      </c>
      <c r="Q33" s="89">
        <v>1.3355030000000001</v>
      </c>
      <c r="R33" s="88">
        <v>1.43788</v>
      </c>
      <c r="S33" s="88">
        <v>1.28888</v>
      </c>
      <c r="T33" s="88">
        <v>1.07237</v>
      </c>
      <c r="U33" s="88">
        <v>1.29244</v>
      </c>
      <c r="V33" s="88">
        <v>1.41062</v>
      </c>
      <c r="W33" s="88">
        <v>1.237905</v>
      </c>
      <c r="X33" s="88">
        <v>0.99338499999999996</v>
      </c>
      <c r="Y33" s="88">
        <v>1.26146</v>
      </c>
      <c r="Z33" s="88">
        <v>1.44059</v>
      </c>
      <c r="AA33" s="88">
        <v>1.3867100000000001</v>
      </c>
      <c r="AB33" s="88">
        <v>1.15683</v>
      </c>
      <c r="AC33" s="88">
        <v>1.32473</v>
      </c>
      <c r="AD33" s="88">
        <v>1.28745</v>
      </c>
      <c r="AE33" s="88">
        <v>1.3902699999999999</v>
      </c>
      <c r="AF33" s="88">
        <v>1.3563700000000001</v>
      </c>
      <c r="AG33" s="175"/>
    </row>
    <row r="34" spans="1:33" ht="20" customHeight="1" x14ac:dyDescent="0.4">
      <c r="A34" s="7" t="s">
        <v>13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2"/>
    </row>
    <row r="35" spans="1:33" ht="20" customHeight="1" x14ac:dyDescent="0.4">
      <c r="A35" s="7" t="s">
        <v>10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2"/>
    </row>
    <row r="36" spans="1:33" ht="20" customHeight="1" x14ac:dyDescent="0.4">
      <c r="A36" s="8"/>
      <c r="B36" s="52">
        <f t="shared" ref="B36:AE36" si="2">SUM(B31:B35)</f>
        <v>3.00623</v>
      </c>
      <c r="C36" s="52">
        <f t="shared" si="2"/>
        <v>3.3240560000000001</v>
      </c>
      <c r="D36" s="52">
        <f t="shared" si="2"/>
        <v>2.5570500000000003</v>
      </c>
      <c r="E36" s="52">
        <f t="shared" si="2"/>
        <v>3.2131720000000001</v>
      </c>
      <c r="F36" s="52">
        <f t="shared" si="2"/>
        <v>3.4792920000000001</v>
      </c>
      <c r="G36" s="52">
        <f t="shared" si="2"/>
        <v>3.126512</v>
      </c>
      <c r="H36" s="52">
        <f t="shared" si="2"/>
        <v>2.7088239999999999</v>
      </c>
      <c r="I36" s="52">
        <f t="shared" si="2"/>
        <v>2.6992539999999998</v>
      </c>
      <c r="J36" s="52">
        <f t="shared" si="2"/>
        <v>3.0743359999999997</v>
      </c>
      <c r="K36" s="52">
        <f t="shared" si="2"/>
        <v>2.9410429999999996</v>
      </c>
      <c r="L36" s="52">
        <f t="shared" si="2"/>
        <v>2.9161609999999998</v>
      </c>
      <c r="M36" s="52">
        <f t="shared" si="2"/>
        <v>3.3209499999999998</v>
      </c>
      <c r="N36" s="52">
        <f t="shared" si="2"/>
        <v>3.0631399999999998</v>
      </c>
      <c r="O36" s="52">
        <f t="shared" si="2"/>
        <v>3.7751299999999999</v>
      </c>
      <c r="P36" s="52">
        <f t="shared" si="2"/>
        <v>3.3657870000000001</v>
      </c>
      <c r="Q36" s="52">
        <f t="shared" si="2"/>
        <v>3.0138030000000002</v>
      </c>
      <c r="R36" s="52">
        <f t="shared" si="2"/>
        <v>3.4550799999999997</v>
      </c>
      <c r="S36" s="52">
        <f t="shared" si="2"/>
        <v>3.25068</v>
      </c>
      <c r="T36" s="52">
        <f t="shared" si="2"/>
        <v>3.3318900000000005</v>
      </c>
      <c r="U36" s="52">
        <f t="shared" si="2"/>
        <v>3.5533000000000001</v>
      </c>
      <c r="V36" s="52">
        <f t="shared" si="2"/>
        <v>3.8583699999999999</v>
      </c>
      <c r="W36" s="52">
        <f t="shared" si="2"/>
        <v>3.9540549999999999</v>
      </c>
      <c r="X36" s="52">
        <f t="shared" si="2"/>
        <v>3.544305</v>
      </c>
      <c r="Y36" s="52">
        <f t="shared" si="2"/>
        <v>3.0470600000000001</v>
      </c>
      <c r="Z36" s="52">
        <f t="shared" si="2"/>
        <v>3.2423099999999998</v>
      </c>
      <c r="AA36" s="52">
        <f t="shared" si="2"/>
        <v>4.04617</v>
      </c>
      <c r="AB36" s="52">
        <f t="shared" si="2"/>
        <v>3.9365300000000003</v>
      </c>
      <c r="AC36" s="52">
        <f t="shared" si="2"/>
        <v>4.1044299999999998</v>
      </c>
      <c r="AD36" s="52">
        <f t="shared" si="2"/>
        <v>2.52237</v>
      </c>
      <c r="AE36" s="52">
        <f t="shared" si="2"/>
        <v>2.22967</v>
      </c>
      <c r="AF36" s="52">
        <f>SUM(AF31:AF35)</f>
        <v>2.7531699999999999</v>
      </c>
      <c r="AG36" s="52">
        <f>AVERAGE(B36:AE36)</f>
        <v>3.2553653333333332</v>
      </c>
    </row>
    <row r="37" spans="1:33" ht="20" customHeight="1" x14ac:dyDescent="0.4">
      <c r="A37" s="8" t="s">
        <v>30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2"/>
    </row>
    <row r="38" spans="1:33" ht="20" customHeight="1" x14ac:dyDescent="0.4">
      <c r="A38" s="7" t="s">
        <v>4</v>
      </c>
      <c r="B38" s="52">
        <v>0.4</v>
      </c>
      <c r="C38" s="52">
        <v>0.2</v>
      </c>
      <c r="D38" s="52">
        <v>0.5</v>
      </c>
      <c r="E38" s="52">
        <v>0.7</v>
      </c>
      <c r="F38" s="52">
        <v>0.4</v>
      </c>
      <c r="G38" s="52">
        <v>0.4</v>
      </c>
      <c r="H38" s="52">
        <v>0.7</v>
      </c>
      <c r="I38" s="52">
        <v>0.3</v>
      </c>
      <c r="J38" s="52">
        <v>0.3</v>
      </c>
      <c r="K38" s="52">
        <v>0.6</v>
      </c>
      <c r="L38" s="52">
        <v>0.5</v>
      </c>
      <c r="M38" s="52">
        <v>0.4</v>
      </c>
      <c r="N38" s="52">
        <v>0.6</v>
      </c>
      <c r="O38" s="52">
        <v>0.4</v>
      </c>
      <c r="P38" s="52">
        <v>0.3</v>
      </c>
      <c r="Q38" s="52">
        <v>0.3</v>
      </c>
      <c r="R38" s="52">
        <v>0.7</v>
      </c>
      <c r="S38" s="52">
        <v>0.4</v>
      </c>
      <c r="T38" s="52">
        <v>0.5</v>
      </c>
      <c r="U38" s="52">
        <v>0.5</v>
      </c>
      <c r="V38" s="52">
        <v>0.6</v>
      </c>
      <c r="W38" s="52">
        <v>0.1</v>
      </c>
      <c r="X38" s="52">
        <v>0.3</v>
      </c>
      <c r="Y38" s="52">
        <v>0.4</v>
      </c>
      <c r="Z38" s="52">
        <v>0.5</v>
      </c>
      <c r="AA38" s="52">
        <v>0.7</v>
      </c>
      <c r="AB38" s="52">
        <v>0.4</v>
      </c>
      <c r="AC38" s="52">
        <v>0.4</v>
      </c>
      <c r="AD38" s="52">
        <v>0.4</v>
      </c>
      <c r="AE38" s="52">
        <v>0.5</v>
      </c>
      <c r="AF38" s="52">
        <v>0.4</v>
      </c>
      <c r="AG38" s="52">
        <f>AVERAGE(B38:AF38)</f>
        <v>0.44516129032258067</v>
      </c>
    </row>
    <row r="39" spans="1:33" ht="20" customHeight="1" x14ac:dyDescent="0.4">
      <c r="A39" s="7" t="s">
        <v>14</v>
      </c>
      <c r="B39" s="170">
        <f t="shared" ref="B39:AE39" si="3">SUM(B38,B36,B29,B16,B9)</f>
        <v>58.947230000000005</v>
      </c>
      <c r="C39" s="170">
        <f t="shared" si="3"/>
        <v>57.026055999999997</v>
      </c>
      <c r="D39" s="170">
        <f t="shared" si="3"/>
        <v>57.288049999999998</v>
      </c>
      <c r="E39" s="170">
        <f t="shared" si="3"/>
        <v>57.741172000000006</v>
      </c>
      <c r="F39" s="170">
        <f t="shared" si="3"/>
        <v>57.021292000000003</v>
      </c>
      <c r="G39" s="170">
        <f t="shared" si="3"/>
        <v>54.776511999999997</v>
      </c>
      <c r="H39" s="170">
        <f t="shared" si="3"/>
        <v>52.988824000000001</v>
      </c>
      <c r="I39" s="170">
        <f t="shared" si="3"/>
        <v>53.539254</v>
      </c>
      <c r="J39" s="170">
        <f t="shared" si="3"/>
        <v>56.034336000000003</v>
      </c>
      <c r="K39" s="170">
        <f t="shared" si="3"/>
        <v>57.901042999999994</v>
      </c>
      <c r="L39" s="170">
        <f t="shared" si="3"/>
        <v>56.306160999999996</v>
      </c>
      <c r="M39" s="170">
        <f t="shared" si="3"/>
        <v>61.03094999999999</v>
      </c>
      <c r="N39" s="170">
        <f t="shared" si="3"/>
        <v>60.683140000000009</v>
      </c>
      <c r="O39" s="170">
        <f t="shared" si="3"/>
        <v>57.175130000000003</v>
      </c>
      <c r="P39" s="170">
        <f t="shared" si="3"/>
        <v>53.865787000000005</v>
      </c>
      <c r="Q39" s="170">
        <f t="shared" si="3"/>
        <v>52.973802999999997</v>
      </c>
      <c r="R39" s="170">
        <f t="shared" si="3"/>
        <v>56.515079999999998</v>
      </c>
      <c r="S39" s="170">
        <f t="shared" si="3"/>
        <v>57.210679999999996</v>
      </c>
      <c r="T39" s="170">
        <f t="shared" si="3"/>
        <v>58.791889999999995</v>
      </c>
      <c r="U39" s="170">
        <f t="shared" si="3"/>
        <v>62.9133</v>
      </c>
      <c r="V39" s="170">
        <f t="shared" si="3"/>
        <v>62.118369999999999</v>
      </c>
      <c r="W39" s="170">
        <f t="shared" si="3"/>
        <v>62.414054999999991</v>
      </c>
      <c r="X39" s="170">
        <f t="shared" si="3"/>
        <v>60.304304999999999</v>
      </c>
      <c r="Y39" s="170">
        <f t="shared" si="3"/>
        <v>56.547060000000002</v>
      </c>
      <c r="Z39" s="170">
        <f t="shared" si="3"/>
        <v>56.042310000000001</v>
      </c>
      <c r="AA39" s="170">
        <f t="shared" si="3"/>
        <v>58.446170000000002</v>
      </c>
      <c r="AB39" s="170">
        <f t="shared" si="3"/>
        <v>57.13653</v>
      </c>
      <c r="AC39" s="170">
        <f t="shared" si="3"/>
        <v>57.604430000000001</v>
      </c>
      <c r="AD39" s="170">
        <f t="shared" si="3"/>
        <v>51.822370000000006</v>
      </c>
      <c r="AE39" s="170">
        <f t="shared" si="3"/>
        <v>51.029670000000003</v>
      </c>
      <c r="AF39" s="170">
        <f>SUM(AF38,AF36,AF29,AF16,AF9)</f>
        <v>54.95317</v>
      </c>
      <c r="AG39" s="52"/>
    </row>
    <row r="40" spans="1:33" ht="20" customHeight="1" x14ac:dyDescent="0.4">
      <c r="A40" s="7" t="s">
        <v>15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2"/>
    </row>
    <row r="41" spans="1:33" ht="20" customHeight="1" x14ac:dyDescent="0.4">
      <c r="A41" s="8" t="s">
        <v>19</v>
      </c>
      <c r="B41" s="52">
        <f t="shared" ref="B41:AE41" si="4">B39-B40</f>
        <v>58.947230000000005</v>
      </c>
      <c r="C41" s="52">
        <f t="shared" si="4"/>
        <v>57.026055999999997</v>
      </c>
      <c r="D41" s="52">
        <f t="shared" si="4"/>
        <v>57.288049999999998</v>
      </c>
      <c r="E41" s="52">
        <f t="shared" si="4"/>
        <v>57.741172000000006</v>
      </c>
      <c r="F41" s="52">
        <f t="shared" si="4"/>
        <v>57.021292000000003</v>
      </c>
      <c r="G41" s="52">
        <f t="shared" si="4"/>
        <v>54.776511999999997</v>
      </c>
      <c r="H41" s="52">
        <f t="shared" si="4"/>
        <v>52.988824000000001</v>
      </c>
      <c r="I41" s="52">
        <f t="shared" si="4"/>
        <v>53.539254</v>
      </c>
      <c r="J41" s="52">
        <f t="shared" si="4"/>
        <v>56.034336000000003</v>
      </c>
      <c r="K41" s="52">
        <f t="shared" si="4"/>
        <v>57.901042999999994</v>
      </c>
      <c r="L41" s="52">
        <f t="shared" si="4"/>
        <v>56.306160999999996</v>
      </c>
      <c r="M41" s="52">
        <f t="shared" si="4"/>
        <v>61.03094999999999</v>
      </c>
      <c r="N41" s="52">
        <f t="shared" si="4"/>
        <v>60.683140000000009</v>
      </c>
      <c r="O41" s="52">
        <f t="shared" si="4"/>
        <v>57.175130000000003</v>
      </c>
      <c r="P41" s="52">
        <f t="shared" si="4"/>
        <v>53.865787000000005</v>
      </c>
      <c r="Q41" s="52">
        <f t="shared" si="4"/>
        <v>52.973802999999997</v>
      </c>
      <c r="R41" s="52">
        <f t="shared" si="4"/>
        <v>56.515079999999998</v>
      </c>
      <c r="S41" s="52">
        <f t="shared" si="4"/>
        <v>57.210679999999996</v>
      </c>
      <c r="T41" s="52">
        <f t="shared" si="4"/>
        <v>58.791889999999995</v>
      </c>
      <c r="U41" s="52">
        <f t="shared" si="4"/>
        <v>62.9133</v>
      </c>
      <c r="V41" s="52">
        <f t="shared" si="4"/>
        <v>62.118369999999999</v>
      </c>
      <c r="W41" s="52">
        <f t="shared" si="4"/>
        <v>62.414054999999991</v>
      </c>
      <c r="X41" s="52">
        <f t="shared" si="4"/>
        <v>60.304304999999999</v>
      </c>
      <c r="Y41" s="52">
        <f t="shared" si="4"/>
        <v>56.547060000000002</v>
      </c>
      <c r="Z41" s="52">
        <f t="shared" si="4"/>
        <v>56.042310000000001</v>
      </c>
      <c r="AA41" s="52">
        <f t="shared" si="4"/>
        <v>58.446170000000002</v>
      </c>
      <c r="AB41" s="52">
        <f t="shared" si="4"/>
        <v>57.13653</v>
      </c>
      <c r="AC41" s="52">
        <f t="shared" si="4"/>
        <v>57.604430000000001</v>
      </c>
      <c r="AD41" s="52">
        <f t="shared" si="4"/>
        <v>51.822370000000006</v>
      </c>
      <c r="AE41" s="52">
        <f t="shared" si="4"/>
        <v>51.029670000000003</v>
      </c>
      <c r="AF41" s="52">
        <f>AF39-AF40</f>
        <v>54.95317</v>
      </c>
      <c r="AG41" s="52">
        <f>AVERAGE(B41:AF41)</f>
        <v>57.069294516129027</v>
      </c>
    </row>
    <row r="42" spans="1:33" x14ac:dyDescent="0.4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x14ac:dyDescent="0.4">
      <c r="A43" s="7"/>
      <c r="B43" s="11"/>
      <c r="C43" s="11"/>
      <c r="D43" s="11"/>
      <c r="E43" s="11"/>
      <c r="F43" s="11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1"/>
      <c r="T43" s="11"/>
      <c r="U43" s="11"/>
      <c r="V43" s="11"/>
      <c r="W43" s="11"/>
      <c r="X43" s="11"/>
      <c r="Y43" s="11"/>
      <c r="Z43" s="14"/>
      <c r="AA43" s="14"/>
      <c r="AB43" s="14"/>
      <c r="AC43" s="14"/>
      <c r="AD43" s="14"/>
      <c r="AE43" s="14"/>
      <c r="AF43" s="14"/>
      <c r="AG43" s="14"/>
    </row>
    <row r="44" spans="1:33" x14ac:dyDescent="0.4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x14ac:dyDescent="0.4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</sheetData>
  <phoneticPr fontId="13" type="noConversion"/>
  <pageMargins left="0.35" right="0.21" top="0.51" bottom="0.51" header="0.5" footer="0.5"/>
  <pageSetup scale="35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40" sqref="B40:AF40"/>
    </sheetView>
  </sheetViews>
  <sheetFormatPr defaultColWidth="11.53515625" defaultRowHeight="20.149999999999999" customHeight="1" x14ac:dyDescent="0.45"/>
  <cols>
    <col min="1" max="1" width="30.69140625" style="12" customWidth="1"/>
    <col min="2" max="32" width="8.23046875" style="12" customWidth="1"/>
    <col min="33" max="33" width="8.23046875" style="23" customWidth="1"/>
    <col min="34" max="16384" width="11.53515625" style="12"/>
  </cols>
  <sheetData>
    <row r="1" spans="1:33" ht="20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53"/>
    </row>
    <row r="2" spans="1:33" ht="20" customHeight="1" x14ac:dyDescent="0.45">
      <c r="A2" s="1">
        <v>42948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53"/>
    </row>
    <row r="3" spans="1:33" ht="20" customHeight="1" x14ac:dyDescent="0.45">
      <c r="A3" s="3" t="s">
        <v>18</v>
      </c>
      <c r="Z3" s="4"/>
      <c r="AA3" s="17"/>
      <c r="AB3" s="4"/>
      <c r="AC3" s="4"/>
      <c r="AD3" s="4"/>
      <c r="AE3" s="4"/>
      <c r="AF3" s="4"/>
      <c r="AG3" s="24"/>
    </row>
    <row r="4" spans="1:33" ht="20" customHeight="1" x14ac:dyDescent="0.5">
      <c r="A4" s="7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8">
        <v>14</v>
      </c>
      <c r="P4" s="68">
        <v>15</v>
      </c>
      <c r="Q4" s="70">
        <v>16</v>
      </c>
      <c r="R4" s="70">
        <v>17</v>
      </c>
      <c r="S4" s="15">
        <v>18</v>
      </c>
      <c r="T4" s="15">
        <v>19</v>
      </c>
      <c r="U4" s="15">
        <v>20</v>
      </c>
      <c r="V4" s="15">
        <v>21</v>
      </c>
      <c r="W4" s="15">
        <v>22</v>
      </c>
      <c r="X4" s="15">
        <v>23</v>
      </c>
      <c r="Y4" s="15">
        <v>24</v>
      </c>
      <c r="Z4" s="70">
        <v>25</v>
      </c>
      <c r="AA4" s="70">
        <v>26</v>
      </c>
      <c r="AB4" s="70">
        <v>27</v>
      </c>
      <c r="AC4" s="70">
        <v>28</v>
      </c>
      <c r="AD4" s="70">
        <v>29</v>
      </c>
      <c r="AE4" s="70">
        <v>30</v>
      </c>
      <c r="AF4" s="70">
        <v>31</v>
      </c>
      <c r="AG4" s="123" t="s">
        <v>28</v>
      </c>
    </row>
    <row r="5" spans="1:33" ht="20" customHeight="1" x14ac:dyDescent="0.5">
      <c r="A5" s="8" t="s">
        <v>0</v>
      </c>
      <c r="B5" s="11"/>
      <c r="C5" s="11"/>
      <c r="D5" s="11"/>
      <c r="E5" s="11"/>
      <c r="F5" s="11"/>
      <c r="G5" s="11"/>
      <c r="H5" s="11"/>
      <c r="I5" s="14"/>
      <c r="J5" s="14"/>
      <c r="K5" s="14"/>
      <c r="L5" s="14"/>
      <c r="M5" s="14"/>
      <c r="N5" s="14"/>
      <c r="O5" s="14"/>
      <c r="P5" s="14"/>
      <c r="Q5" s="9"/>
      <c r="R5" s="9"/>
      <c r="S5" s="15"/>
      <c r="T5" s="15"/>
      <c r="U5" s="15"/>
      <c r="V5" s="15"/>
      <c r="W5" s="15"/>
      <c r="X5" s="15"/>
      <c r="Y5" s="15"/>
      <c r="Z5" s="9"/>
      <c r="AA5" s="9"/>
      <c r="AB5" s="9"/>
      <c r="AC5" s="9"/>
      <c r="AD5" s="9"/>
      <c r="AE5" s="9"/>
      <c r="AF5" s="9"/>
      <c r="AG5" s="22"/>
    </row>
    <row r="6" spans="1:33" ht="20" customHeight="1" x14ac:dyDescent="0.5">
      <c r="A6" s="7" t="s">
        <v>1</v>
      </c>
      <c r="B6" s="145">
        <v>4.3</v>
      </c>
      <c r="C6" s="145">
        <v>4.2990000000000004</v>
      </c>
      <c r="D6" s="145">
        <v>5.31</v>
      </c>
      <c r="E6" s="145">
        <v>5.8949999999999996</v>
      </c>
      <c r="F6" s="145">
        <v>5.9169999999999998</v>
      </c>
      <c r="G6" s="145">
        <v>5.899</v>
      </c>
      <c r="H6" s="145">
        <v>5.0590000000000002</v>
      </c>
      <c r="I6" s="145">
        <v>3.89</v>
      </c>
      <c r="J6" s="145">
        <v>3.88</v>
      </c>
      <c r="K6" s="146">
        <v>3.9089999999999998</v>
      </c>
      <c r="L6" s="146">
        <v>3.9209999999999998</v>
      </c>
      <c r="M6" s="146">
        <v>3.895</v>
      </c>
      <c r="N6" s="146">
        <v>3.9</v>
      </c>
      <c r="O6" s="146">
        <v>3.9</v>
      </c>
      <c r="P6" s="146">
        <v>3.8919999999999999</v>
      </c>
      <c r="Q6" s="146">
        <v>3.92</v>
      </c>
      <c r="R6" s="147">
        <v>4.5199999999999996</v>
      </c>
      <c r="S6" s="147">
        <v>4.133</v>
      </c>
      <c r="T6" s="147">
        <v>4.1619999999999999</v>
      </c>
      <c r="U6" s="147">
        <v>4.3639999999999999</v>
      </c>
      <c r="V6" s="147">
        <v>4.2270000000000003</v>
      </c>
      <c r="W6" s="147">
        <v>4.2069999999999999</v>
      </c>
      <c r="X6" s="147">
        <v>4.2270000000000003</v>
      </c>
      <c r="Y6" s="147">
        <v>4.1950000000000003</v>
      </c>
      <c r="Z6" s="147">
        <v>4.2380000000000004</v>
      </c>
      <c r="AA6" s="147">
        <v>4.2</v>
      </c>
      <c r="AB6" s="147">
        <v>4.2</v>
      </c>
      <c r="AC6" s="147">
        <v>4.2210000000000001</v>
      </c>
      <c r="AD6" s="147">
        <v>4.2149999999999999</v>
      </c>
      <c r="AE6" s="147">
        <v>4.1900000000000004</v>
      </c>
      <c r="AF6" s="147">
        <v>4.22</v>
      </c>
      <c r="AG6" s="178"/>
    </row>
    <row r="7" spans="1:33" ht="20" customHeight="1" x14ac:dyDescent="0.5">
      <c r="A7" s="7" t="s">
        <v>2</v>
      </c>
      <c r="B7" s="145">
        <v>12.318</v>
      </c>
      <c r="C7" s="145">
        <v>13.923999999999999</v>
      </c>
      <c r="D7" s="145">
        <v>12.465</v>
      </c>
      <c r="E7" s="145">
        <v>10.244</v>
      </c>
      <c r="F7" s="145">
        <v>10.177</v>
      </c>
      <c r="G7" s="145">
        <v>9.4610000000000003</v>
      </c>
      <c r="H7" s="145">
        <v>10.566000000000001</v>
      </c>
      <c r="I7" s="145">
        <v>10.833</v>
      </c>
      <c r="J7" s="145">
        <v>12.746</v>
      </c>
      <c r="K7" s="146">
        <v>12.461</v>
      </c>
      <c r="L7" s="146">
        <v>12.276999999999999</v>
      </c>
      <c r="M7" s="146">
        <v>11.468</v>
      </c>
      <c r="N7" s="146">
        <v>12.438000000000001</v>
      </c>
      <c r="O7" s="146">
        <v>12.2</v>
      </c>
      <c r="P7" s="146">
        <v>12.507</v>
      </c>
      <c r="Q7" s="146">
        <v>13.337999999999999</v>
      </c>
      <c r="R7" s="147">
        <v>11.712999999999999</v>
      </c>
      <c r="S7" s="147">
        <v>13.629</v>
      </c>
      <c r="T7" s="147">
        <v>12.298</v>
      </c>
      <c r="U7" s="147">
        <v>11.409000000000001</v>
      </c>
      <c r="V7" s="147">
        <v>12.433</v>
      </c>
      <c r="W7" s="147">
        <v>13.444000000000001</v>
      </c>
      <c r="X7" s="147">
        <v>12.932</v>
      </c>
      <c r="Y7" s="147">
        <v>12.494999999999999</v>
      </c>
      <c r="Z7" s="147">
        <v>11.327</v>
      </c>
      <c r="AA7" s="147">
        <v>11.709</v>
      </c>
      <c r="AB7" s="147">
        <v>11.574999999999999</v>
      </c>
      <c r="AC7" s="147">
        <v>11.2</v>
      </c>
      <c r="AD7" s="147">
        <v>10.996</v>
      </c>
      <c r="AE7" s="147">
        <v>11.62</v>
      </c>
      <c r="AF7" s="147">
        <v>11.875</v>
      </c>
      <c r="AG7" s="178"/>
    </row>
    <row r="8" spans="1:33" ht="20" customHeight="1" x14ac:dyDescent="0.5">
      <c r="A8" s="7"/>
      <c r="B8" s="52">
        <f t="shared" ref="B8:AF8" si="0">SUM(B6:B7)</f>
        <v>16.617999999999999</v>
      </c>
      <c r="C8" s="52">
        <f t="shared" si="0"/>
        <v>18.222999999999999</v>
      </c>
      <c r="D8" s="52">
        <f t="shared" si="0"/>
        <v>17.774999999999999</v>
      </c>
      <c r="E8" s="52">
        <f t="shared" si="0"/>
        <v>16.138999999999999</v>
      </c>
      <c r="F8" s="52">
        <f t="shared" si="0"/>
        <v>16.094000000000001</v>
      </c>
      <c r="G8" s="52">
        <f t="shared" si="0"/>
        <v>15.36</v>
      </c>
      <c r="H8" s="52">
        <f t="shared" si="0"/>
        <v>15.625</v>
      </c>
      <c r="I8" s="52">
        <f t="shared" si="0"/>
        <v>14.723000000000001</v>
      </c>
      <c r="J8" s="52">
        <f t="shared" si="0"/>
        <v>16.626000000000001</v>
      </c>
      <c r="K8" s="52">
        <f t="shared" si="0"/>
        <v>16.37</v>
      </c>
      <c r="L8" s="52">
        <f t="shared" si="0"/>
        <v>16.198</v>
      </c>
      <c r="M8" s="52">
        <f t="shared" si="0"/>
        <v>15.363</v>
      </c>
      <c r="N8" s="52">
        <f t="shared" si="0"/>
        <v>16.338000000000001</v>
      </c>
      <c r="O8" s="52">
        <f t="shared" si="0"/>
        <v>16.099999999999998</v>
      </c>
      <c r="P8" s="52">
        <f t="shared" si="0"/>
        <v>16.399000000000001</v>
      </c>
      <c r="Q8" s="52">
        <f t="shared" si="0"/>
        <v>17.257999999999999</v>
      </c>
      <c r="R8" s="52">
        <f t="shared" si="0"/>
        <v>16.232999999999997</v>
      </c>
      <c r="S8" s="52">
        <f t="shared" si="0"/>
        <v>17.762</v>
      </c>
      <c r="T8" s="52">
        <f t="shared" si="0"/>
        <v>16.46</v>
      </c>
      <c r="U8" s="52">
        <f t="shared" si="0"/>
        <v>15.773</v>
      </c>
      <c r="V8" s="52">
        <f t="shared" si="0"/>
        <v>16.66</v>
      </c>
      <c r="W8" s="52">
        <f t="shared" si="0"/>
        <v>17.651</v>
      </c>
      <c r="X8" s="52">
        <f t="shared" si="0"/>
        <v>17.158999999999999</v>
      </c>
      <c r="Y8" s="52">
        <f t="shared" si="0"/>
        <v>16.689999999999998</v>
      </c>
      <c r="Z8" s="52">
        <f t="shared" si="0"/>
        <v>15.565000000000001</v>
      </c>
      <c r="AA8" s="52">
        <f t="shared" si="0"/>
        <v>15.908999999999999</v>
      </c>
      <c r="AB8" s="52">
        <f t="shared" si="0"/>
        <v>15.774999999999999</v>
      </c>
      <c r="AC8" s="52">
        <f t="shared" si="0"/>
        <v>15.420999999999999</v>
      </c>
      <c r="AD8" s="52">
        <f t="shared" si="0"/>
        <v>15.211</v>
      </c>
      <c r="AE8" s="52">
        <f t="shared" si="0"/>
        <v>15.809999999999999</v>
      </c>
      <c r="AF8" s="52">
        <f t="shared" si="0"/>
        <v>16.094999999999999</v>
      </c>
      <c r="AG8" s="178">
        <f>AVERAGE(C8:AF8)</f>
        <v>16.292166666666667</v>
      </c>
    </row>
    <row r="9" spans="1:33" ht="20" customHeight="1" x14ac:dyDescent="0.5">
      <c r="A9" s="8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178"/>
    </row>
    <row r="10" spans="1:33" ht="20" customHeight="1" x14ac:dyDescent="0.5">
      <c r="A10" s="7" t="s">
        <v>17</v>
      </c>
      <c r="B10" s="77">
        <v>16.399999999999999</v>
      </c>
      <c r="C10" s="77">
        <v>14.6</v>
      </c>
      <c r="D10" s="77">
        <v>15.6</v>
      </c>
      <c r="E10" s="77">
        <v>16.3</v>
      </c>
      <c r="F10" s="77">
        <v>15.6</v>
      </c>
      <c r="G10" s="77">
        <v>15</v>
      </c>
      <c r="H10" s="92">
        <v>14.8</v>
      </c>
      <c r="I10" s="92">
        <v>14.5</v>
      </c>
      <c r="J10" s="92">
        <v>15.5</v>
      </c>
      <c r="K10" s="86">
        <v>14.1</v>
      </c>
      <c r="L10" s="77">
        <v>14.7</v>
      </c>
      <c r="M10" s="77">
        <v>14.8</v>
      </c>
      <c r="N10" s="77">
        <v>13.3</v>
      </c>
      <c r="O10" s="91">
        <v>14.1</v>
      </c>
      <c r="P10" s="77">
        <v>13.3</v>
      </c>
      <c r="Q10" s="77">
        <v>14.5</v>
      </c>
      <c r="R10" s="77">
        <v>15.5</v>
      </c>
      <c r="S10" s="77">
        <v>15.3</v>
      </c>
      <c r="T10" s="77">
        <v>13.9</v>
      </c>
      <c r="U10" s="77">
        <v>13.5</v>
      </c>
      <c r="V10" s="77">
        <v>14.7</v>
      </c>
      <c r="W10" s="77">
        <v>15.4</v>
      </c>
      <c r="X10" s="77">
        <v>14.5</v>
      </c>
      <c r="Y10" s="77">
        <v>15.4</v>
      </c>
      <c r="Z10" s="77">
        <v>16</v>
      </c>
      <c r="AA10" s="77">
        <v>15.4</v>
      </c>
      <c r="AB10" s="77">
        <v>15.1</v>
      </c>
      <c r="AC10" s="77">
        <v>16.100000000000001</v>
      </c>
      <c r="AD10" s="77">
        <v>14.9</v>
      </c>
      <c r="AE10" s="77">
        <v>15.4</v>
      </c>
      <c r="AF10" s="77">
        <v>14.7</v>
      </c>
      <c r="AG10" s="178"/>
    </row>
    <row r="11" spans="1:33" ht="20" customHeight="1" x14ac:dyDescent="0.5">
      <c r="A11" s="6" t="s">
        <v>25</v>
      </c>
      <c r="B11" s="77">
        <v>0</v>
      </c>
      <c r="C11" s="77">
        <v>0.2</v>
      </c>
      <c r="D11" s="77">
        <v>0.5</v>
      </c>
      <c r="E11" s="77">
        <v>0.1</v>
      </c>
      <c r="F11" s="77">
        <v>0.1</v>
      </c>
      <c r="G11" s="77">
        <v>0.5</v>
      </c>
      <c r="H11" s="92">
        <v>0.1</v>
      </c>
      <c r="I11" s="92">
        <v>0</v>
      </c>
      <c r="J11" s="92">
        <v>0.5</v>
      </c>
      <c r="K11" s="92">
        <v>0.5</v>
      </c>
      <c r="L11" s="77">
        <v>0.7</v>
      </c>
      <c r="M11" s="77">
        <v>0.7</v>
      </c>
      <c r="N11" s="77">
        <v>0.9</v>
      </c>
      <c r="O11" s="77">
        <v>0.8</v>
      </c>
      <c r="P11" s="77">
        <v>0.2</v>
      </c>
      <c r="Q11" s="77">
        <v>0.7</v>
      </c>
      <c r="R11" s="77">
        <v>0.8</v>
      </c>
      <c r="S11" s="77">
        <v>0.5</v>
      </c>
      <c r="T11" s="77">
        <v>0.2</v>
      </c>
      <c r="U11" s="77">
        <v>0.5</v>
      </c>
      <c r="V11" s="77">
        <v>1</v>
      </c>
      <c r="W11" s="77">
        <v>0.2</v>
      </c>
      <c r="X11" s="77">
        <v>0.3</v>
      </c>
      <c r="Y11" s="77">
        <v>0.5</v>
      </c>
      <c r="Z11" s="77">
        <v>0.6</v>
      </c>
      <c r="AA11" s="77">
        <v>0.4</v>
      </c>
      <c r="AB11" s="77">
        <v>0.4</v>
      </c>
      <c r="AC11" s="77">
        <v>0.5</v>
      </c>
      <c r="AD11" s="77">
        <v>0</v>
      </c>
      <c r="AE11" s="77">
        <v>0</v>
      </c>
      <c r="AF11" s="77">
        <v>0.5</v>
      </c>
      <c r="AG11" s="178"/>
    </row>
    <row r="12" spans="1:33" ht="20" customHeight="1" x14ac:dyDescent="0.5">
      <c r="A12" s="7" t="s">
        <v>5</v>
      </c>
      <c r="B12" s="77">
        <v>2.7</v>
      </c>
      <c r="C12" s="77">
        <v>2.5</v>
      </c>
      <c r="D12" s="77">
        <v>2.8</v>
      </c>
      <c r="E12" s="77">
        <v>2.9</v>
      </c>
      <c r="F12" s="77">
        <v>2.8</v>
      </c>
      <c r="G12" s="77">
        <v>2.9</v>
      </c>
      <c r="H12" s="92">
        <v>3</v>
      </c>
      <c r="I12" s="92">
        <v>3.1</v>
      </c>
      <c r="J12" s="92">
        <v>3.1</v>
      </c>
      <c r="K12" s="92">
        <v>3.1</v>
      </c>
      <c r="L12" s="77">
        <v>3.1</v>
      </c>
      <c r="M12" s="77">
        <v>3.1</v>
      </c>
      <c r="N12" s="77">
        <v>3.1</v>
      </c>
      <c r="O12" s="77">
        <v>3.2</v>
      </c>
      <c r="P12" s="77">
        <v>3.1</v>
      </c>
      <c r="Q12" s="77">
        <v>3</v>
      </c>
      <c r="R12" s="77">
        <v>2.9</v>
      </c>
      <c r="S12" s="77">
        <v>3.1</v>
      </c>
      <c r="T12" s="77">
        <v>3</v>
      </c>
      <c r="U12" s="77">
        <v>3</v>
      </c>
      <c r="V12" s="77">
        <v>2.9</v>
      </c>
      <c r="W12" s="77">
        <v>2.9</v>
      </c>
      <c r="X12" s="77">
        <v>2.9</v>
      </c>
      <c r="Y12" s="77">
        <v>2.8</v>
      </c>
      <c r="Z12" s="77">
        <v>3.1</v>
      </c>
      <c r="AA12" s="77">
        <v>2.8</v>
      </c>
      <c r="AB12" s="77">
        <v>2.9</v>
      </c>
      <c r="AC12" s="77">
        <v>2.8</v>
      </c>
      <c r="AD12" s="77">
        <v>3</v>
      </c>
      <c r="AE12" s="77">
        <v>2.2999999999999998</v>
      </c>
      <c r="AF12" s="77">
        <v>2.1</v>
      </c>
      <c r="AG12" s="178"/>
    </row>
    <row r="13" spans="1:33" ht="20" customHeight="1" x14ac:dyDescent="0.5">
      <c r="A13" s="7" t="s">
        <v>6</v>
      </c>
      <c r="B13" s="96">
        <v>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178"/>
    </row>
    <row r="14" spans="1:33" ht="20" customHeight="1" x14ac:dyDescent="0.5">
      <c r="A14" s="7" t="s">
        <v>7</v>
      </c>
      <c r="B14" s="96">
        <v>0.6</v>
      </c>
      <c r="C14" s="96">
        <v>1.6</v>
      </c>
      <c r="D14" s="96">
        <v>0.5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178"/>
    </row>
    <row r="15" spans="1:33" ht="20" customHeight="1" x14ac:dyDescent="0.5">
      <c r="A15" s="7"/>
      <c r="B15" s="52">
        <f t="shared" ref="B15:AF15" si="1">SUM(B10:B14)</f>
        <v>19.7</v>
      </c>
      <c r="C15" s="52">
        <f t="shared" si="1"/>
        <v>18.899999999999999</v>
      </c>
      <c r="D15" s="52">
        <f t="shared" si="1"/>
        <v>19.400000000000002</v>
      </c>
      <c r="E15" s="52">
        <f t="shared" si="1"/>
        <v>19.3</v>
      </c>
      <c r="F15" s="52">
        <f t="shared" si="1"/>
        <v>18.5</v>
      </c>
      <c r="G15" s="52">
        <f t="shared" si="1"/>
        <v>18.399999999999999</v>
      </c>
      <c r="H15" s="52">
        <f t="shared" si="1"/>
        <v>17.899999999999999</v>
      </c>
      <c r="I15" s="52">
        <f t="shared" si="1"/>
        <v>17.600000000000001</v>
      </c>
      <c r="J15" s="52">
        <f t="shared" si="1"/>
        <v>19.100000000000001</v>
      </c>
      <c r="K15" s="52">
        <f t="shared" si="1"/>
        <v>17.7</v>
      </c>
      <c r="L15" s="52">
        <f t="shared" si="1"/>
        <v>18.5</v>
      </c>
      <c r="M15" s="52">
        <f t="shared" si="1"/>
        <v>18.600000000000001</v>
      </c>
      <c r="N15" s="52">
        <f t="shared" si="1"/>
        <v>17.3</v>
      </c>
      <c r="O15" s="52">
        <f t="shared" si="1"/>
        <v>18.100000000000001</v>
      </c>
      <c r="P15" s="52">
        <f t="shared" si="1"/>
        <v>16.600000000000001</v>
      </c>
      <c r="Q15" s="52">
        <f t="shared" si="1"/>
        <v>18.2</v>
      </c>
      <c r="R15" s="52">
        <f t="shared" si="1"/>
        <v>19.2</v>
      </c>
      <c r="S15" s="52">
        <f t="shared" si="1"/>
        <v>18.900000000000002</v>
      </c>
      <c r="T15" s="52">
        <f t="shared" si="1"/>
        <v>17.100000000000001</v>
      </c>
      <c r="U15" s="52">
        <f t="shared" si="1"/>
        <v>17</v>
      </c>
      <c r="V15" s="52">
        <f t="shared" si="1"/>
        <v>18.599999999999998</v>
      </c>
      <c r="W15" s="52">
        <f t="shared" si="1"/>
        <v>18.5</v>
      </c>
      <c r="X15" s="52">
        <f t="shared" si="1"/>
        <v>17.7</v>
      </c>
      <c r="Y15" s="52">
        <f t="shared" si="1"/>
        <v>18.7</v>
      </c>
      <c r="Z15" s="52">
        <f t="shared" si="1"/>
        <v>19.700000000000003</v>
      </c>
      <c r="AA15" s="52">
        <f t="shared" si="1"/>
        <v>18.600000000000001</v>
      </c>
      <c r="AB15" s="52">
        <f t="shared" si="1"/>
        <v>18.399999999999999</v>
      </c>
      <c r="AC15" s="52">
        <f t="shared" si="1"/>
        <v>19.400000000000002</v>
      </c>
      <c r="AD15" s="52">
        <f t="shared" si="1"/>
        <v>17.899999999999999</v>
      </c>
      <c r="AE15" s="52">
        <f t="shared" si="1"/>
        <v>17.7</v>
      </c>
      <c r="AF15" s="52">
        <f t="shared" si="1"/>
        <v>17.3</v>
      </c>
      <c r="AG15" s="178">
        <f>AVERAGE(C15:AF15)</f>
        <v>18.293333333333333</v>
      </c>
    </row>
    <row r="16" spans="1:33" ht="20" customHeight="1" x14ac:dyDescent="0.5">
      <c r="A16" s="13" t="s">
        <v>29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178"/>
    </row>
    <row r="17" spans="1:34" ht="20" customHeight="1" x14ac:dyDescent="0.5">
      <c r="A17" s="11" t="s">
        <v>8</v>
      </c>
      <c r="B17" s="77">
        <v>14.82</v>
      </c>
      <c r="C17" s="77">
        <v>15.22</v>
      </c>
      <c r="D17" s="77">
        <v>15.29</v>
      </c>
      <c r="E17" s="77">
        <v>14.65</v>
      </c>
      <c r="F17" s="77">
        <v>15.02</v>
      </c>
      <c r="G17" s="77">
        <v>14.76</v>
      </c>
      <c r="H17" s="77">
        <v>14.2</v>
      </c>
      <c r="I17" s="77">
        <v>14.87</v>
      </c>
      <c r="J17" s="77">
        <v>15.58</v>
      </c>
      <c r="K17" s="77">
        <v>15.51</v>
      </c>
      <c r="L17" s="77">
        <v>16.98</v>
      </c>
      <c r="M17" s="77">
        <v>14.57</v>
      </c>
      <c r="N17" s="77">
        <v>15.59</v>
      </c>
      <c r="O17" s="77">
        <v>15.59</v>
      </c>
      <c r="P17" s="77">
        <v>16.54</v>
      </c>
      <c r="Q17" s="77">
        <v>14.62</v>
      </c>
      <c r="R17" s="77">
        <v>14.05</v>
      </c>
      <c r="S17" s="77">
        <v>13.81</v>
      </c>
      <c r="T17" s="77">
        <v>14.78</v>
      </c>
      <c r="U17" s="77">
        <v>15.44</v>
      </c>
      <c r="V17" s="77">
        <v>16.64</v>
      </c>
      <c r="W17" s="77">
        <v>16.02</v>
      </c>
      <c r="X17" s="77">
        <v>16.23</v>
      </c>
      <c r="Y17" s="77">
        <v>15.91</v>
      </c>
      <c r="Z17" s="77">
        <v>15.46</v>
      </c>
      <c r="AA17" s="77">
        <v>16.059999999999999</v>
      </c>
      <c r="AB17" s="77">
        <v>17.25</v>
      </c>
      <c r="AC17" s="77">
        <v>17.690000000000001</v>
      </c>
      <c r="AD17" s="77">
        <v>17.71</v>
      </c>
      <c r="AE17" s="77">
        <v>17.579999999999998</v>
      </c>
      <c r="AF17" s="77">
        <v>17.579999999999998</v>
      </c>
      <c r="AG17" s="179"/>
    </row>
    <row r="18" spans="1:34" ht="20" customHeight="1" x14ac:dyDescent="0.5">
      <c r="A18" s="15" t="s">
        <v>25</v>
      </c>
      <c r="B18" s="76">
        <v>0.25</v>
      </c>
      <c r="C18" s="76">
        <v>0.25</v>
      </c>
      <c r="D18" s="76">
        <v>0.25</v>
      </c>
      <c r="E18" s="76">
        <v>0.25</v>
      </c>
      <c r="F18" s="76">
        <v>0.25</v>
      </c>
      <c r="G18" s="76">
        <v>0.51</v>
      </c>
      <c r="H18" s="76">
        <v>0.51</v>
      </c>
      <c r="I18" s="76">
        <v>0.51</v>
      </c>
      <c r="J18" s="76">
        <v>0.51</v>
      </c>
      <c r="K18" s="76">
        <v>0.51</v>
      </c>
      <c r="L18" s="76">
        <v>0.51</v>
      </c>
      <c r="M18" s="76">
        <v>0.51</v>
      </c>
      <c r="N18" s="76">
        <v>0.51</v>
      </c>
      <c r="O18" s="76">
        <v>0.62</v>
      </c>
      <c r="P18" s="76">
        <v>0.62</v>
      </c>
      <c r="Q18" s="76">
        <v>0.62</v>
      </c>
      <c r="R18" s="76">
        <v>0.62</v>
      </c>
      <c r="S18" s="76">
        <v>0.62</v>
      </c>
      <c r="T18" s="76">
        <v>0.62</v>
      </c>
      <c r="U18" s="76">
        <v>0.18</v>
      </c>
      <c r="V18" s="76">
        <v>0.18</v>
      </c>
      <c r="W18" s="76">
        <v>0.18</v>
      </c>
      <c r="X18" s="76">
        <v>0.18</v>
      </c>
      <c r="Y18" s="76">
        <v>0.18</v>
      </c>
      <c r="Z18" s="76">
        <v>0.18</v>
      </c>
      <c r="AA18" s="76">
        <v>0.18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179"/>
    </row>
    <row r="19" spans="1:34" ht="20" customHeight="1" x14ac:dyDescent="0.5">
      <c r="A19" s="11" t="s">
        <v>9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179"/>
    </row>
    <row r="20" spans="1:34" ht="20" customHeight="1" x14ac:dyDescent="0.5">
      <c r="A20" s="11" t="s">
        <v>22</v>
      </c>
      <c r="B20" s="78">
        <v>70</v>
      </c>
      <c r="C20" s="78">
        <v>60</v>
      </c>
      <c r="D20" s="78">
        <v>75</v>
      </c>
      <c r="E20" s="78">
        <v>65</v>
      </c>
      <c r="F20" s="78">
        <v>35</v>
      </c>
      <c r="G20" s="78">
        <v>60</v>
      </c>
      <c r="H20" s="78">
        <v>50</v>
      </c>
      <c r="I20" s="78">
        <v>85</v>
      </c>
      <c r="J20" s="78">
        <v>57</v>
      </c>
      <c r="K20" s="78">
        <v>60</v>
      </c>
      <c r="L20" s="78">
        <v>50</v>
      </c>
      <c r="M20" s="78">
        <v>70</v>
      </c>
      <c r="N20" s="78">
        <v>57</v>
      </c>
      <c r="O20" s="78">
        <v>75</v>
      </c>
      <c r="P20" s="78">
        <v>57</v>
      </c>
      <c r="Q20" s="78">
        <v>46</v>
      </c>
      <c r="R20" s="78">
        <v>58</v>
      </c>
      <c r="S20" s="78">
        <v>55</v>
      </c>
      <c r="T20" s="78">
        <v>53</v>
      </c>
      <c r="U20" s="78">
        <v>50</v>
      </c>
      <c r="V20" s="78">
        <v>65</v>
      </c>
      <c r="W20" s="78">
        <v>65</v>
      </c>
      <c r="X20" s="78">
        <v>64</v>
      </c>
      <c r="Y20" s="78">
        <v>135</v>
      </c>
      <c r="Z20" s="78">
        <v>90</v>
      </c>
      <c r="AA20" s="78">
        <v>65</v>
      </c>
      <c r="AB20" s="78">
        <v>80</v>
      </c>
      <c r="AC20" s="78">
        <v>64</v>
      </c>
      <c r="AD20" s="78">
        <v>57</v>
      </c>
      <c r="AE20" s="78">
        <v>65</v>
      </c>
      <c r="AF20" s="78">
        <v>60</v>
      </c>
      <c r="AG20" s="179"/>
    </row>
    <row r="21" spans="1:34" ht="20" customHeight="1" x14ac:dyDescent="0.5">
      <c r="A21" s="11" t="s">
        <v>21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27"/>
      <c r="AD21" s="124"/>
      <c r="AF21" s="124"/>
      <c r="AG21" s="179"/>
    </row>
    <row r="22" spans="1:34" ht="20" customHeight="1" x14ac:dyDescent="0.5">
      <c r="A22" s="11" t="s">
        <v>23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27"/>
      <c r="AD22" s="124"/>
      <c r="AE22" s="124"/>
      <c r="AF22" s="124"/>
      <c r="AG22" s="179"/>
    </row>
    <row r="23" spans="1:34" ht="20" customHeight="1" x14ac:dyDescent="0.5">
      <c r="A23" s="11" t="s">
        <v>24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27"/>
      <c r="AD23" s="124"/>
      <c r="AE23" s="124"/>
      <c r="AF23" s="124"/>
      <c r="AG23" s="179"/>
    </row>
    <row r="24" spans="1:34" ht="20" customHeight="1" x14ac:dyDescent="0.5">
      <c r="A24" s="11" t="s">
        <v>16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27"/>
      <c r="AD24" s="124"/>
      <c r="AE24" s="124"/>
      <c r="AF24" s="124"/>
      <c r="AG24" s="179"/>
    </row>
    <row r="25" spans="1:34" ht="20" customHeight="1" x14ac:dyDescent="0.5">
      <c r="A25" s="11" t="s">
        <v>5</v>
      </c>
      <c r="B25" s="77">
        <v>1.96</v>
      </c>
      <c r="C25" s="77">
        <v>1.96</v>
      </c>
      <c r="D25" s="77">
        <v>1.96</v>
      </c>
      <c r="E25" s="77">
        <v>1.96</v>
      </c>
      <c r="F25" s="77">
        <v>1.96</v>
      </c>
      <c r="G25" s="77">
        <v>1.96</v>
      </c>
      <c r="H25" s="77">
        <v>1.86</v>
      </c>
      <c r="I25" s="77">
        <v>1.86</v>
      </c>
      <c r="J25" s="77">
        <v>1.86</v>
      </c>
      <c r="K25" s="77">
        <v>1.86</v>
      </c>
      <c r="L25" s="77">
        <v>1.86</v>
      </c>
      <c r="M25" s="77">
        <v>1.86</v>
      </c>
      <c r="N25" s="77">
        <v>1.86</v>
      </c>
      <c r="O25" s="77">
        <v>1.94</v>
      </c>
      <c r="P25" s="77">
        <v>1.94</v>
      </c>
      <c r="Q25" s="77">
        <v>1.94</v>
      </c>
      <c r="R25" s="77">
        <v>1.94</v>
      </c>
      <c r="S25" s="77">
        <v>1.94</v>
      </c>
      <c r="T25" s="77">
        <v>1.94</v>
      </c>
      <c r="U25" s="77">
        <v>1.9</v>
      </c>
      <c r="V25" s="77">
        <v>1.9</v>
      </c>
      <c r="W25" s="77">
        <v>1.9</v>
      </c>
      <c r="X25" s="77">
        <v>1.9</v>
      </c>
      <c r="Y25" s="77">
        <v>1.9</v>
      </c>
      <c r="Z25" s="77">
        <v>1.9</v>
      </c>
      <c r="AA25" s="77">
        <v>1.9</v>
      </c>
      <c r="AB25" s="77">
        <v>1.88</v>
      </c>
      <c r="AC25" s="77">
        <v>1.88</v>
      </c>
      <c r="AD25" s="77">
        <v>1.88</v>
      </c>
      <c r="AE25" s="77">
        <v>1.88</v>
      </c>
      <c r="AF25" s="77">
        <v>1.88</v>
      </c>
      <c r="AG25" s="179"/>
    </row>
    <row r="26" spans="1:34" ht="20" customHeight="1" x14ac:dyDescent="0.5">
      <c r="A26" s="11" t="s">
        <v>10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78"/>
    </row>
    <row r="27" spans="1:34" ht="20" customHeight="1" x14ac:dyDescent="0.5">
      <c r="A27" s="11" t="s">
        <v>7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178"/>
    </row>
    <row r="28" spans="1:34" ht="20" customHeight="1" x14ac:dyDescent="0.4">
      <c r="A28" s="7"/>
      <c r="B28" s="52">
        <f>SUM(B17+B18+B19+B24+B25+B26+B27)</f>
        <v>17.03</v>
      </c>
      <c r="C28" s="52">
        <f t="shared" ref="C28:AF28" si="2">SUM(C17+C18+C19+C24+C25+C26+C27)</f>
        <v>17.43</v>
      </c>
      <c r="D28" s="52">
        <f t="shared" si="2"/>
        <v>17.5</v>
      </c>
      <c r="E28" s="52">
        <f t="shared" si="2"/>
        <v>16.86</v>
      </c>
      <c r="F28" s="52">
        <f t="shared" si="2"/>
        <v>17.23</v>
      </c>
      <c r="G28" s="52">
        <f t="shared" si="2"/>
        <v>17.23</v>
      </c>
      <c r="H28" s="52">
        <f t="shared" si="2"/>
        <v>16.57</v>
      </c>
      <c r="I28" s="52">
        <f t="shared" si="2"/>
        <v>17.239999999999998</v>
      </c>
      <c r="J28" s="52">
        <f t="shared" si="2"/>
        <v>17.95</v>
      </c>
      <c r="K28" s="52">
        <f t="shared" si="2"/>
        <v>17.88</v>
      </c>
      <c r="L28" s="52">
        <f t="shared" si="2"/>
        <v>19.350000000000001</v>
      </c>
      <c r="M28" s="52">
        <f t="shared" si="2"/>
        <v>16.940000000000001</v>
      </c>
      <c r="N28" s="52">
        <f t="shared" si="2"/>
        <v>17.96</v>
      </c>
      <c r="O28" s="52">
        <f t="shared" si="2"/>
        <v>18.150000000000002</v>
      </c>
      <c r="P28" s="52">
        <f t="shared" si="2"/>
        <v>19.100000000000001</v>
      </c>
      <c r="Q28" s="52">
        <f t="shared" si="2"/>
        <v>17.18</v>
      </c>
      <c r="R28" s="52">
        <f t="shared" si="2"/>
        <v>16.61</v>
      </c>
      <c r="S28" s="52">
        <f t="shared" si="2"/>
        <v>16.37</v>
      </c>
      <c r="T28" s="52">
        <f t="shared" si="2"/>
        <v>17.34</v>
      </c>
      <c r="U28" s="52">
        <f t="shared" si="2"/>
        <v>17.52</v>
      </c>
      <c r="V28" s="52">
        <f t="shared" si="2"/>
        <v>18.72</v>
      </c>
      <c r="W28" s="52">
        <f t="shared" si="2"/>
        <v>18.099999999999998</v>
      </c>
      <c r="X28" s="52">
        <f t="shared" si="2"/>
        <v>18.309999999999999</v>
      </c>
      <c r="Y28" s="52">
        <f t="shared" si="2"/>
        <v>17.989999999999998</v>
      </c>
      <c r="Z28" s="52">
        <f t="shared" si="2"/>
        <v>17.54</v>
      </c>
      <c r="AA28" s="52">
        <f t="shared" si="2"/>
        <v>18.139999999999997</v>
      </c>
      <c r="AB28" s="52">
        <f t="shared" si="2"/>
        <v>19.13</v>
      </c>
      <c r="AC28" s="52">
        <f t="shared" si="2"/>
        <v>19.57</v>
      </c>
      <c r="AD28" s="52">
        <f t="shared" si="2"/>
        <v>19.59</v>
      </c>
      <c r="AE28" s="52">
        <f t="shared" si="2"/>
        <v>19.459999999999997</v>
      </c>
      <c r="AF28" s="52">
        <f t="shared" si="2"/>
        <v>19.459999999999997</v>
      </c>
      <c r="AG28" s="52">
        <f>AVERAGE(B28:AF28)</f>
        <v>17.917741935483871</v>
      </c>
    </row>
    <row r="29" spans="1:34" ht="20" customHeight="1" x14ac:dyDescent="0.5">
      <c r="A29" s="8" t="s">
        <v>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178"/>
    </row>
    <row r="30" spans="1:34" ht="20" customHeight="1" x14ac:dyDescent="0.5">
      <c r="A30" s="7" t="s">
        <v>12</v>
      </c>
      <c r="B30" s="75">
        <v>0</v>
      </c>
      <c r="C30" s="75">
        <v>1.8368</v>
      </c>
      <c r="D30" s="75">
        <v>2.014726</v>
      </c>
      <c r="E30" s="75">
        <v>2.3449439999999999</v>
      </c>
      <c r="F30" s="75">
        <v>1.93333</v>
      </c>
      <c r="G30" s="75">
        <v>1.35947</v>
      </c>
      <c r="H30" s="75">
        <v>1.4803360000000001</v>
      </c>
      <c r="I30" s="75">
        <v>1.545984</v>
      </c>
      <c r="J30" s="75">
        <v>1.22496</v>
      </c>
      <c r="K30" s="75">
        <v>1.8405119999999999</v>
      </c>
      <c r="L30" s="75">
        <v>2.0156079999999998</v>
      </c>
      <c r="M30" s="75">
        <v>1.938696</v>
      </c>
      <c r="N30" s="75">
        <v>1.405184</v>
      </c>
      <c r="O30" s="75">
        <v>1.48441</v>
      </c>
      <c r="P30" s="75">
        <v>1.79379</v>
      </c>
      <c r="Q30" s="75">
        <v>2.1308199999999999</v>
      </c>
      <c r="R30" s="75">
        <v>1.39507</v>
      </c>
      <c r="S30" s="75">
        <v>1.9520059999999999</v>
      </c>
      <c r="T30" s="75">
        <v>1.9430400000000001</v>
      </c>
      <c r="U30" s="75">
        <v>1.629434</v>
      </c>
      <c r="V30" s="75">
        <v>1.2039740000000001</v>
      </c>
      <c r="W30" s="75">
        <v>1.9823360000000001</v>
      </c>
      <c r="X30" s="75">
        <v>2.40665</v>
      </c>
      <c r="Y30" s="75">
        <v>1.2641899999999999</v>
      </c>
      <c r="Z30" s="75">
        <v>2.0286400000000002</v>
      </c>
      <c r="AA30" s="75">
        <v>2.9624600000000001</v>
      </c>
      <c r="AB30" s="75">
        <v>1.8747</v>
      </c>
      <c r="AC30" s="75">
        <v>2.0511300000000001</v>
      </c>
      <c r="AD30" s="75">
        <v>1.8424700000000001</v>
      </c>
      <c r="AE30" s="75">
        <v>2.2386879999999998</v>
      </c>
      <c r="AF30" s="75">
        <v>2.083968</v>
      </c>
      <c r="AG30" s="178">
        <f>AVERAGE(B30:AF30)</f>
        <v>1.7809137419354839</v>
      </c>
    </row>
    <row r="31" spans="1:34" ht="20" customHeight="1" x14ac:dyDescent="0.5">
      <c r="A31" s="7" t="s">
        <v>27</v>
      </c>
      <c r="B31" s="75">
        <v>1.8410299999999999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0</v>
      </c>
      <c r="AE31" s="75">
        <v>0</v>
      </c>
      <c r="AF31" s="75">
        <v>0</v>
      </c>
      <c r="AG31" s="178">
        <f>AVERAGE(B31:AF31)</f>
        <v>5.9388064516129033E-2</v>
      </c>
      <c r="AH31" s="75">
        <f>SUM(B31:AG31)</f>
        <v>1.900418064516129</v>
      </c>
    </row>
    <row r="32" spans="1:34" ht="20" customHeight="1" x14ac:dyDescent="0.5">
      <c r="A32" s="7" t="s">
        <v>4</v>
      </c>
      <c r="B32" s="75">
        <v>1.3646</v>
      </c>
      <c r="C32" s="75">
        <v>1.3331</v>
      </c>
      <c r="D32" s="75">
        <v>1.35</v>
      </c>
      <c r="E32" s="75">
        <v>1.35</v>
      </c>
      <c r="F32" s="75">
        <v>1.35</v>
      </c>
      <c r="G32" s="75">
        <v>1.374611</v>
      </c>
      <c r="H32" s="75">
        <v>1.4293290000000001</v>
      </c>
      <c r="I32" s="75">
        <v>1.3268800000000001</v>
      </c>
      <c r="J32" s="75">
        <v>1.3402400000000001</v>
      </c>
      <c r="K32" s="75">
        <v>1.3794900000000001</v>
      </c>
      <c r="L32" s="75">
        <v>1.2681</v>
      </c>
      <c r="M32" s="75">
        <v>1.6554</v>
      </c>
      <c r="N32" s="75">
        <v>1.39133</v>
      </c>
      <c r="O32" s="75">
        <v>1.41845</v>
      </c>
      <c r="P32" s="75">
        <v>1.2226399999999999</v>
      </c>
      <c r="Q32" s="75">
        <v>1.28034</v>
      </c>
      <c r="R32" s="75">
        <v>1.372905</v>
      </c>
      <c r="S32" s="75">
        <v>1.3498349999999999</v>
      </c>
      <c r="T32" s="75">
        <v>1.32708</v>
      </c>
      <c r="U32" s="75">
        <v>1.3936999999999999</v>
      </c>
      <c r="V32" s="75">
        <v>1.35172</v>
      </c>
      <c r="W32" s="75">
        <v>1.24441</v>
      </c>
      <c r="X32" s="75">
        <v>1.23536</v>
      </c>
      <c r="Y32" s="75">
        <v>1.0886800000000001</v>
      </c>
      <c r="Z32" s="75">
        <v>0.93376999999999999</v>
      </c>
      <c r="AA32" s="75">
        <v>1.3236399999999999</v>
      </c>
      <c r="AB32" s="75">
        <v>1.2808200000000001</v>
      </c>
      <c r="AC32" s="75">
        <v>1.5765199999999999</v>
      </c>
      <c r="AD32" s="75">
        <v>1.12558</v>
      </c>
      <c r="AE32" s="75">
        <v>1.3327979999999999</v>
      </c>
      <c r="AF32" s="75">
        <v>1.3142320000000001</v>
      </c>
      <c r="AG32" s="178">
        <f>AVERAGE(B32:AE32)</f>
        <v>1.3257109333333328</v>
      </c>
    </row>
    <row r="33" spans="1:33" ht="20" customHeight="1" x14ac:dyDescent="0.5">
      <c r="A33" s="7" t="s">
        <v>13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178"/>
    </row>
    <row r="34" spans="1:33" ht="20" customHeight="1" x14ac:dyDescent="0.5">
      <c r="A34" s="7" t="s">
        <v>10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178"/>
    </row>
    <row r="35" spans="1:33" ht="20" customHeight="1" x14ac:dyDescent="0.5">
      <c r="A35" s="8"/>
      <c r="B35" s="52">
        <f t="shared" ref="B35:AF35" si="3">SUM(B30:B34)</f>
        <v>3.2056300000000002</v>
      </c>
      <c r="C35" s="52">
        <f t="shared" si="3"/>
        <v>3.1699000000000002</v>
      </c>
      <c r="D35" s="52">
        <f t="shared" si="3"/>
        <v>3.3647260000000001</v>
      </c>
      <c r="E35" s="52">
        <f t="shared" si="3"/>
        <v>3.694944</v>
      </c>
      <c r="F35" s="52">
        <f t="shared" si="3"/>
        <v>3.2833300000000003</v>
      </c>
      <c r="G35" s="52">
        <f t="shared" si="3"/>
        <v>2.7340809999999998</v>
      </c>
      <c r="H35" s="52">
        <f t="shared" si="3"/>
        <v>2.9096650000000004</v>
      </c>
      <c r="I35" s="52">
        <f t="shared" si="3"/>
        <v>2.8728639999999999</v>
      </c>
      <c r="J35" s="52">
        <f t="shared" si="3"/>
        <v>2.5651999999999999</v>
      </c>
      <c r="K35" s="52">
        <f t="shared" si="3"/>
        <v>3.220002</v>
      </c>
      <c r="L35" s="52">
        <f t="shared" si="3"/>
        <v>3.2837079999999998</v>
      </c>
      <c r="M35" s="52">
        <f t="shared" si="3"/>
        <v>3.594096</v>
      </c>
      <c r="N35" s="52">
        <f t="shared" si="3"/>
        <v>2.7965140000000002</v>
      </c>
      <c r="O35" s="52">
        <f t="shared" si="3"/>
        <v>2.90286</v>
      </c>
      <c r="P35" s="52">
        <f t="shared" si="3"/>
        <v>3.0164299999999997</v>
      </c>
      <c r="Q35" s="52">
        <f t="shared" si="3"/>
        <v>3.4111599999999997</v>
      </c>
      <c r="R35" s="52">
        <f t="shared" si="3"/>
        <v>2.7679749999999999</v>
      </c>
      <c r="S35" s="52">
        <f t="shared" si="3"/>
        <v>3.3018409999999996</v>
      </c>
      <c r="T35" s="52">
        <f t="shared" si="3"/>
        <v>3.2701200000000004</v>
      </c>
      <c r="U35" s="52">
        <f t="shared" si="3"/>
        <v>3.0231339999999998</v>
      </c>
      <c r="V35" s="52">
        <f t="shared" si="3"/>
        <v>2.5556939999999999</v>
      </c>
      <c r="W35" s="52">
        <f t="shared" si="3"/>
        <v>3.2267460000000003</v>
      </c>
      <c r="X35" s="52">
        <f t="shared" si="3"/>
        <v>3.64201</v>
      </c>
      <c r="Y35" s="52">
        <f t="shared" si="3"/>
        <v>2.3528700000000002</v>
      </c>
      <c r="Z35" s="52">
        <f t="shared" si="3"/>
        <v>2.9624100000000002</v>
      </c>
      <c r="AA35" s="52">
        <f t="shared" si="3"/>
        <v>4.2861000000000002</v>
      </c>
      <c r="AB35" s="52">
        <f t="shared" si="3"/>
        <v>3.1555200000000001</v>
      </c>
      <c r="AC35" s="52">
        <f t="shared" si="3"/>
        <v>3.62765</v>
      </c>
      <c r="AD35" s="52">
        <f t="shared" si="3"/>
        <v>2.9680499999999999</v>
      </c>
      <c r="AE35" s="52">
        <f t="shared" si="3"/>
        <v>3.5714859999999997</v>
      </c>
      <c r="AF35" s="52">
        <f t="shared" si="3"/>
        <v>3.3982000000000001</v>
      </c>
      <c r="AG35" s="178">
        <f>AVERAGE(B35:AE35)</f>
        <v>3.1578905333333336</v>
      </c>
    </row>
    <row r="36" spans="1:33" ht="20" customHeight="1" x14ac:dyDescent="0.5">
      <c r="A36" s="8" t="s">
        <v>30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178"/>
    </row>
    <row r="37" spans="1:33" ht="20" customHeight="1" x14ac:dyDescent="0.5">
      <c r="A37" s="7" t="s">
        <v>4</v>
      </c>
      <c r="B37" s="52">
        <v>0.4</v>
      </c>
      <c r="C37" s="52">
        <v>0.5</v>
      </c>
      <c r="D37" s="52">
        <v>0.5</v>
      </c>
      <c r="E37" s="52">
        <v>0.4</v>
      </c>
      <c r="F37" s="52">
        <v>0.3</v>
      </c>
      <c r="G37" s="52">
        <v>0.3</v>
      </c>
      <c r="H37" s="52">
        <v>0.5</v>
      </c>
      <c r="I37" s="52">
        <v>0.5</v>
      </c>
      <c r="J37" s="52">
        <v>0.4</v>
      </c>
      <c r="K37" s="52">
        <v>0.4</v>
      </c>
      <c r="L37" s="52">
        <v>0.5</v>
      </c>
      <c r="M37" s="52">
        <v>0.2</v>
      </c>
      <c r="N37" s="52">
        <v>0.4</v>
      </c>
      <c r="O37" s="52">
        <v>0.7</v>
      </c>
      <c r="P37" s="52">
        <v>0.4</v>
      </c>
      <c r="Q37" s="52">
        <v>0.4</v>
      </c>
      <c r="R37" s="52">
        <v>0.4</v>
      </c>
      <c r="S37" s="52">
        <v>0.4</v>
      </c>
      <c r="T37" s="52">
        <v>0.4</v>
      </c>
      <c r="U37" s="52">
        <v>0.4</v>
      </c>
      <c r="V37" s="52">
        <v>0.6</v>
      </c>
      <c r="W37" s="52">
        <v>0.5</v>
      </c>
      <c r="X37" s="52">
        <v>0.4</v>
      </c>
      <c r="Y37" s="52">
        <v>0.4</v>
      </c>
      <c r="Z37" s="52">
        <v>0.4</v>
      </c>
      <c r="AA37" s="52">
        <v>0.4</v>
      </c>
      <c r="AB37" s="52">
        <v>0.2</v>
      </c>
      <c r="AC37" s="52">
        <v>0.5</v>
      </c>
      <c r="AD37" s="52">
        <v>0.5</v>
      </c>
      <c r="AE37" s="52">
        <v>0.6</v>
      </c>
      <c r="AF37" s="52">
        <v>0.4</v>
      </c>
      <c r="AG37" s="178">
        <f>AVERAGE(B37:AF37)</f>
        <v>0.42903225806451623</v>
      </c>
    </row>
    <row r="38" spans="1:33" ht="20" customHeight="1" x14ac:dyDescent="0.5">
      <c r="A38" s="7" t="s">
        <v>14</v>
      </c>
      <c r="B38" s="170">
        <f t="shared" ref="B38:AF38" si="4">SUM(B37,B35,B28,B15,B8)</f>
        <v>56.953630000000004</v>
      </c>
      <c r="C38" s="170">
        <f t="shared" si="4"/>
        <v>58.222899999999996</v>
      </c>
      <c r="D38" s="170">
        <f t="shared" si="4"/>
        <v>58.539726000000002</v>
      </c>
      <c r="E38" s="170">
        <f t="shared" si="4"/>
        <v>56.393943999999991</v>
      </c>
      <c r="F38" s="170">
        <f t="shared" si="4"/>
        <v>55.407330000000002</v>
      </c>
      <c r="G38" s="170">
        <f t="shared" si="4"/>
        <v>54.024080999999995</v>
      </c>
      <c r="H38" s="170">
        <f t="shared" si="4"/>
        <v>53.504665000000003</v>
      </c>
      <c r="I38" s="170">
        <f t="shared" si="4"/>
        <v>52.935863999999995</v>
      </c>
      <c r="J38" s="170">
        <f t="shared" si="4"/>
        <v>56.641199999999998</v>
      </c>
      <c r="K38" s="170">
        <f t="shared" si="4"/>
        <v>55.570002000000002</v>
      </c>
      <c r="L38" s="170">
        <f t="shared" si="4"/>
        <v>57.831707999999999</v>
      </c>
      <c r="M38" s="170">
        <f t="shared" si="4"/>
        <v>54.697096000000002</v>
      </c>
      <c r="N38" s="170">
        <f t="shared" si="4"/>
        <v>54.794513999999999</v>
      </c>
      <c r="O38" s="170">
        <f t="shared" si="4"/>
        <v>55.952860000000001</v>
      </c>
      <c r="P38" s="170">
        <f t="shared" si="4"/>
        <v>55.515430000000002</v>
      </c>
      <c r="Q38" s="170">
        <f t="shared" si="4"/>
        <v>56.449159999999992</v>
      </c>
      <c r="R38" s="170">
        <f t="shared" si="4"/>
        <v>55.210974999999998</v>
      </c>
      <c r="S38" s="170">
        <f t="shared" si="4"/>
        <v>56.733840999999998</v>
      </c>
      <c r="T38" s="170">
        <f t="shared" si="4"/>
        <v>54.570120000000003</v>
      </c>
      <c r="U38" s="170">
        <f t="shared" si="4"/>
        <v>53.716133999999997</v>
      </c>
      <c r="V38" s="170">
        <f t="shared" si="4"/>
        <v>57.135694000000001</v>
      </c>
      <c r="W38" s="170">
        <f t="shared" si="4"/>
        <v>57.977745999999996</v>
      </c>
      <c r="X38" s="170">
        <f t="shared" si="4"/>
        <v>57.211009999999995</v>
      </c>
      <c r="Y38" s="170">
        <f t="shared" si="4"/>
        <v>56.132869999999997</v>
      </c>
      <c r="Z38" s="170">
        <f t="shared" si="4"/>
        <v>56.167410000000004</v>
      </c>
      <c r="AA38" s="170">
        <f t="shared" si="4"/>
        <v>57.335099999999997</v>
      </c>
      <c r="AB38" s="170">
        <f t="shared" si="4"/>
        <v>56.660519999999998</v>
      </c>
      <c r="AC38" s="170">
        <f t="shared" si="4"/>
        <v>58.518650000000001</v>
      </c>
      <c r="AD38" s="170">
        <f t="shared" si="4"/>
        <v>56.169049999999999</v>
      </c>
      <c r="AE38" s="170">
        <f t="shared" si="4"/>
        <v>57.141486</v>
      </c>
      <c r="AF38" s="170">
        <f t="shared" si="4"/>
        <v>56.653199999999998</v>
      </c>
      <c r="AG38" s="178"/>
    </row>
    <row r="39" spans="1:33" ht="20" customHeight="1" x14ac:dyDescent="0.4">
      <c r="A39" s="7" t="s">
        <v>15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180"/>
    </row>
    <row r="40" spans="1:33" ht="20" customHeight="1" x14ac:dyDescent="0.5">
      <c r="A40" s="8" t="s">
        <v>19</v>
      </c>
      <c r="B40" s="52">
        <f t="shared" ref="B40:AF40" si="5">B38-B39</f>
        <v>56.953630000000004</v>
      </c>
      <c r="C40" s="52">
        <f t="shared" si="5"/>
        <v>58.222899999999996</v>
      </c>
      <c r="D40" s="52">
        <f t="shared" si="5"/>
        <v>58.539726000000002</v>
      </c>
      <c r="E40" s="52">
        <f t="shared" si="5"/>
        <v>56.393943999999991</v>
      </c>
      <c r="F40" s="52">
        <f t="shared" si="5"/>
        <v>55.407330000000002</v>
      </c>
      <c r="G40" s="52">
        <f t="shared" si="5"/>
        <v>54.024080999999995</v>
      </c>
      <c r="H40" s="52">
        <f t="shared" si="5"/>
        <v>53.504665000000003</v>
      </c>
      <c r="I40" s="52">
        <f t="shared" si="5"/>
        <v>52.935863999999995</v>
      </c>
      <c r="J40" s="52">
        <f t="shared" si="5"/>
        <v>56.641199999999998</v>
      </c>
      <c r="K40" s="52">
        <f t="shared" si="5"/>
        <v>55.570002000000002</v>
      </c>
      <c r="L40" s="52">
        <f t="shared" si="5"/>
        <v>57.831707999999999</v>
      </c>
      <c r="M40" s="52">
        <f t="shared" si="5"/>
        <v>54.697096000000002</v>
      </c>
      <c r="N40" s="52">
        <f t="shared" si="5"/>
        <v>54.794513999999999</v>
      </c>
      <c r="O40" s="52">
        <f t="shared" si="5"/>
        <v>55.952860000000001</v>
      </c>
      <c r="P40" s="52">
        <f t="shared" si="5"/>
        <v>55.515430000000002</v>
      </c>
      <c r="Q40" s="52">
        <f t="shared" si="5"/>
        <v>56.449159999999992</v>
      </c>
      <c r="R40" s="52">
        <f t="shared" si="5"/>
        <v>55.210974999999998</v>
      </c>
      <c r="S40" s="52">
        <f t="shared" si="5"/>
        <v>56.733840999999998</v>
      </c>
      <c r="T40" s="52">
        <f t="shared" si="5"/>
        <v>54.570120000000003</v>
      </c>
      <c r="U40" s="52">
        <f t="shared" si="5"/>
        <v>53.716133999999997</v>
      </c>
      <c r="V40" s="52">
        <f t="shared" si="5"/>
        <v>57.135694000000001</v>
      </c>
      <c r="W40" s="52">
        <f t="shared" si="5"/>
        <v>57.977745999999996</v>
      </c>
      <c r="X40" s="52">
        <f t="shared" si="5"/>
        <v>57.211009999999995</v>
      </c>
      <c r="Y40" s="52">
        <f t="shared" si="5"/>
        <v>56.132869999999997</v>
      </c>
      <c r="Z40" s="52">
        <f t="shared" si="5"/>
        <v>56.167410000000004</v>
      </c>
      <c r="AA40" s="52">
        <f t="shared" si="5"/>
        <v>57.335099999999997</v>
      </c>
      <c r="AB40" s="52">
        <f t="shared" si="5"/>
        <v>56.660519999999998</v>
      </c>
      <c r="AC40" s="52">
        <f t="shared" si="5"/>
        <v>58.518650000000001</v>
      </c>
      <c r="AD40" s="52">
        <f t="shared" si="5"/>
        <v>56.169049999999999</v>
      </c>
      <c r="AE40" s="52">
        <f t="shared" si="5"/>
        <v>57.141486</v>
      </c>
      <c r="AF40" s="52">
        <f t="shared" si="5"/>
        <v>56.653199999999998</v>
      </c>
      <c r="AG40" s="178">
        <f>AVERAGE(B40:AF40)</f>
        <v>56.153803741935484</v>
      </c>
    </row>
    <row r="41" spans="1:33" ht="20.149999999999999" customHeight="1" x14ac:dyDescent="0.45">
      <c r="A41" s="8"/>
      <c r="B41" s="18"/>
      <c r="C41" s="19"/>
      <c r="D41" s="19"/>
      <c r="E41" s="19"/>
      <c r="F41" s="19"/>
      <c r="G41" s="19"/>
      <c r="H41" s="15"/>
      <c r="I41" s="9"/>
      <c r="J41" s="9"/>
      <c r="K41" s="9"/>
      <c r="L41" s="9"/>
      <c r="M41" s="9"/>
      <c r="N41" s="9"/>
      <c r="O41" s="9"/>
      <c r="P41" s="9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26"/>
    </row>
    <row r="42" spans="1:33" ht="20.149999999999999" customHeight="1" x14ac:dyDescent="0.45">
      <c r="A42" s="7"/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29"/>
    </row>
    <row r="43" spans="1:33" ht="20.149999999999999" customHeight="1" x14ac:dyDescent="0.4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26"/>
    </row>
  </sheetData>
  <phoneticPr fontId="0" type="noConversion"/>
  <pageMargins left="0.54" right="0.18" top="0.55000000000000004" bottom="0.52" header="0.5" footer="0.5"/>
  <pageSetup scale="35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40" sqref="B40:AE40"/>
    </sheetView>
  </sheetViews>
  <sheetFormatPr defaultColWidth="11.53515625" defaultRowHeight="20.149999999999999" customHeight="1" x14ac:dyDescent="0.45"/>
  <cols>
    <col min="1" max="1" width="30.69140625" style="54" customWidth="1"/>
    <col min="2" max="31" width="8.23046875" style="54" customWidth="1"/>
    <col min="32" max="32" width="8.23046875" style="105" customWidth="1"/>
    <col min="33" max="16384" width="11.53515625" style="54"/>
  </cols>
  <sheetData>
    <row r="1" spans="1:32" ht="20.25" customHeight="1" x14ac:dyDescent="0.45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49"/>
    </row>
    <row r="2" spans="1:32" ht="20.25" customHeight="1" x14ac:dyDescent="0.45">
      <c r="A2" s="30">
        <v>42979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49"/>
    </row>
    <row r="3" spans="1:32" ht="20.25" customHeight="1" x14ac:dyDescent="0.45">
      <c r="A3" s="32" t="s">
        <v>18</v>
      </c>
      <c r="Z3" s="55"/>
      <c r="AA3" s="98"/>
      <c r="AB3" s="55"/>
      <c r="AC3" s="55"/>
      <c r="AD3" s="55"/>
      <c r="AE3" s="55"/>
      <c r="AF3" s="33"/>
    </row>
    <row r="4" spans="1:32" ht="20.25" customHeight="1" x14ac:dyDescent="0.5">
      <c r="A4" s="35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7">
        <v>7</v>
      </c>
      <c r="I4" s="97">
        <v>8</v>
      </c>
      <c r="J4" s="97">
        <v>9</v>
      </c>
      <c r="K4" s="97">
        <v>10</v>
      </c>
      <c r="L4" s="97">
        <v>11</v>
      </c>
      <c r="M4" s="97">
        <v>12</v>
      </c>
      <c r="N4" s="97">
        <v>13</v>
      </c>
      <c r="O4" s="97">
        <v>14</v>
      </c>
      <c r="P4" s="97">
        <v>15</v>
      </c>
      <c r="Q4" s="72">
        <v>16</v>
      </c>
      <c r="R4" s="72">
        <v>17</v>
      </c>
      <c r="S4" s="45">
        <v>18</v>
      </c>
      <c r="T4" s="45">
        <v>19</v>
      </c>
      <c r="U4" s="45">
        <v>20</v>
      </c>
      <c r="V4" s="45">
        <v>21</v>
      </c>
      <c r="W4" s="45">
        <v>22</v>
      </c>
      <c r="X4" s="45">
        <v>23</v>
      </c>
      <c r="Y4" s="45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181" t="s">
        <v>28</v>
      </c>
    </row>
    <row r="5" spans="1:32" ht="20.25" customHeight="1" x14ac:dyDescent="0.5">
      <c r="A5" s="36" t="s">
        <v>0</v>
      </c>
      <c r="B5" s="39"/>
      <c r="C5" s="39"/>
      <c r="D5" s="39"/>
      <c r="E5" s="39"/>
      <c r="F5" s="39"/>
      <c r="G5" s="39"/>
      <c r="H5" s="39"/>
      <c r="I5" s="48"/>
      <c r="J5" s="48"/>
      <c r="K5" s="48"/>
      <c r="L5" s="48"/>
      <c r="M5" s="48"/>
      <c r="N5" s="48"/>
      <c r="O5" s="48"/>
      <c r="P5" s="48"/>
      <c r="Q5" s="46"/>
      <c r="R5" s="46"/>
      <c r="S5" s="45"/>
      <c r="T5" s="45"/>
      <c r="U5" s="45"/>
      <c r="V5" s="45"/>
      <c r="W5" s="45"/>
      <c r="X5" s="45"/>
      <c r="Y5" s="45"/>
      <c r="Z5" s="46"/>
      <c r="AA5" s="46"/>
      <c r="AB5" s="46"/>
      <c r="AC5" s="46"/>
      <c r="AD5" s="46"/>
      <c r="AE5" s="46"/>
      <c r="AF5" s="22"/>
    </row>
    <row r="6" spans="1:32" ht="20.25" customHeight="1" x14ac:dyDescent="0.5">
      <c r="A6" s="35" t="s">
        <v>1</v>
      </c>
      <c r="B6" s="148">
        <v>4.2</v>
      </c>
      <c r="C6" s="148">
        <v>4.2</v>
      </c>
      <c r="D6" s="148">
        <v>4.2</v>
      </c>
      <c r="E6" s="148">
        <v>4.2</v>
      </c>
      <c r="F6" s="148">
        <v>4.1379999999999999</v>
      </c>
      <c r="G6" s="148">
        <v>4.0570000000000004</v>
      </c>
      <c r="H6" s="148">
        <v>4.0190000000000001</v>
      </c>
      <c r="I6" s="148">
        <v>4.0380000000000003</v>
      </c>
      <c r="J6" s="148">
        <v>4.0540000000000003</v>
      </c>
      <c r="K6" s="148">
        <v>4.0250000000000004</v>
      </c>
      <c r="L6" s="148">
        <v>4.0670000000000002</v>
      </c>
      <c r="M6" s="148">
        <v>4.0510000000000002</v>
      </c>
      <c r="N6" s="148">
        <v>4.0549999999999997</v>
      </c>
      <c r="O6" s="148">
        <v>4.0819999999999999</v>
      </c>
      <c r="P6" s="148">
        <v>4.056</v>
      </c>
      <c r="Q6" s="148">
        <v>4.0590000000000002</v>
      </c>
      <c r="R6" s="148">
        <v>4.0350000000000001</v>
      </c>
      <c r="S6" s="148">
        <v>4.085</v>
      </c>
      <c r="T6" s="148">
        <v>3.9790000000000001</v>
      </c>
      <c r="U6" s="148">
        <v>4.0579999999999998</v>
      </c>
      <c r="V6" s="148">
        <v>4.0519999999999996</v>
      </c>
      <c r="W6" s="57">
        <v>4</v>
      </c>
      <c r="X6" s="57">
        <v>4.0999999999999996</v>
      </c>
      <c r="Y6" s="57">
        <v>4.2</v>
      </c>
      <c r="Z6" s="57">
        <v>4.0999999999999996</v>
      </c>
      <c r="AA6" s="149">
        <v>4.0529999999999999</v>
      </c>
      <c r="AB6" s="149">
        <v>4.024</v>
      </c>
      <c r="AC6" s="149">
        <v>4.0540000000000003</v>
      </c>
      <c r="AD6" s="149">
        <v>4.0389999999999997</v>
      </c>
      <c r="AE6" s="149">
        <v>4.0529999999999999</v>
      </c>
      <c r="AF6" s="178"/>
    </row>
    <row r="7" spans="1:32" ht="20.25" customHeight="1" x14ac:dyDescent="0.5">
      <c r="A7" s="35" t="s">
        <v>2</v>
      </c>
      <c r="B7" s="148">
        <v>10.214</v>
      </c>
      <c r="C7" s="148">
        <v>10.846</v>
      </c>
      <c r="D7" s="148">
        <v>9.5809999999999995</v>
      </c>
      <c r="E7" s="148">
        <v>11.086</v>
      </c>
      <c r="F7" s="148">
        <v>11.679</v>
      </c>
      <c r="G7" s="148">
        <v>10.802</v>
      </c>
      <c r="H7" s="148">
        <v>11.451000000000001</v>
      </c>
      <c r="I7" s="148">
        <v>11.891</v>
      </c>
      <c r="J7" s="148">
        <v>10.662000000000001</v>
      </c>
      <c r="K7" s="148">
        <v>10.375</v>
      </c>
      <c r="L7" s="148">
        <v>11.760999999999999</v>
      </c>
      <c r="M7" s="148">
        <v>11.617000000000001</v>
      </c>
      <c r="N7" s="148">
        <v>11.266</v>
      </c>
      <c r="O7" s="148">
        <v>11.807</v>
      </c>
      <c r="P7" s="148">
        <v>12.105</v>
      </c>
      <c r="Q7" s="148">
        <v>12.444000000000001</v>
      </c>
      <c r="R7" s="148">
        <v>11.288</v>
      </c>
      <c r="S7" s="148">
        <v>12.226000000000001</v>
      </c>
      <c r="T7" s="148">
        <v>12.282999999999999</v>
      </c>
      <c r="U7" s="148">
        <v>12.63</v>
      </c>
      <c r="V7" s="148">
        <v>13.202999999999999</v>
      </c>
      <c r="W7" s="57">
        <v>12.8</v>
      </c>
      <c r="X7" s="57">
        <v>12.4</v>
      </c>
      <c r="Y7" s="57">
        <v>11.9</v>
      </c>
      <c r="Z7" s="57">
        <v>13.5</v>
      </c>
      <c r="AA7" s="149">
        <v>12.95</v>
      </c>
      <c r="AB7" s="149">
        <v>14.223000000000001</v>
      </c>
      <c r="AC7" s="149">
        <v>12.702999999999999</v>
      </c>
      <c r="AD7" s="149">
        <v>12.939</v>
      </c>
      <c r="AE7" s="149">
        <v>11.13</v>
      </c>
      <c r="AF7" s="178"/>
    </row>
    <row r="8" spans="1:32" ht="20.25" customHeight="1" x14ac:dyDescent="0.5">
      <c r="A8" s="35"/>
      <c r="B8" s="52">
        <f t="shared" ref="B8:AE8" si="0">SUM(B6:B7)</f>
        <v>14.414000000000001</v>
      </c>
      <c r="C8" s="52">
        <f t="shared" si="0"/>
        <v>15.045999999999999</v>
      </c>
      <c r="D8" s="52">
        <f t="shared" si="0"/>
        <v>13.780999999999999</v>
      </c>
      <c r="E8" s="52">
        <f t="shared" si="0"/>
        <v>15.286000000000001</v>
      </c>
      <c r="F8" s="52">
        <f t="shared" si="0"/>
        <v>15.817</v>
      </c>
      <c r="G8" s="52">
        <f t="shared" si="0"/>
        <v>14.859</v>
      </c>
      <c r="H8" s="52">
        <f t="shared" si="0"/>
        <v>15.47</v>
      </c>
      <c r="I8" s="52">
        <f t="shared" si="0"/>
        <v>15.929</v>
      </c>
      <c r="J8" s="52">
        <f t="shared" si="0"/>
        <v>14.716000000000001</v>
      </c>
      <c r="K8" s="52">
        <f t="shared" si="0"/>
        <v>14.4</v>
      </c>
      <c r="L8" s="52">
        <f t="shared" si="0"/>
        <v>15.827999999999999</v>
      </c>
      <c r="M8" s="52">
        <f t="shared" si="0"/>
        <v>15.668000000000001</v>
      </c>
      <c r="N8" s="52">
        <f t="shared" si="0"/>
        <v>15.321</v>
      </c>
      <c r="O8" s="52">
        <f t="shared" si="0"/>
        <v>15.888999999999999</v>
      </c>
      <c r="P8" s="52">
        <f t="shared" si="0"/>
        <v>16.161000000000001</v>
      </c>
      <c r="Q8" s="52">
        <f t="shared" si="0"/>
        <v>16.503</v>
      </c>
      <c r="R8" s="52">
        <f t="shared" si="0"/>
        <v>15.323</v>
      </c>
      <c r="S8" s="52">
        <f t="shared" si="0"/>
        <v>16.311</v>
      </c>
      <c r="T8" s="52">
        <f t="shared" si="0"/>
        <v>16.262</v>
      </c>
      <c r="U8" s="52">
        <f t="shared" si="0"/>
        <v>16.688000000000002</v>
      </c>
      <c r="V8" s="52">
        <f t="shared" si="0"/>
        <v>17.254999999999999</v>
      </c>
      <c r="W8" s="52">
        <f t="shared" si="0"/>
        <v>16.8</v>
      </c>
      <c r="X8" s="52">
        <f t="shared" si="0"/>
        <v>16.5</v>
      </c>
      <c r="Y8" s="52">
        <f t="shared" si="0"/>
        <v>16.100000000000001</v>
      </c>
      <c r="Z8" s="52">
        <f t="shared" si="0"/>
        <v>17.600000000000001</v>
      </c>
      <c r="AA8" s="52">
        <f t="shared" si="0"/>
        <v>17.003</v>
      </c>
      <c r="AB8" s="52">
        <f t="shared" si="0"/>
        <v>18.247</v>
      </c>
      <c r="AC8" s="52">
        <f t="shared" si="0"/>
        <v>16.756999999999998</v>
      </c>
      <c r="AD8" s="52">
        <f t="shared" si="0"/>
        <v>16.978000000000002</v>
      </c>
      <c r="AE8" s="52">
        <f t="shared" si="0"/>
        <v>15.183</v>
      </c>
      <c r="AF8" s="178">
        <f>AVERAGE(B8:AE8)</f>
        <v>15.936500000000001</v>
      </c>
    </row>
    <row r="9" spans="1:32" ht="20.25" customHeight="1" x14ac:dyDescent="0.5">
      <c r="A9" s="36" t="s">
        <v>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178"/>
    </row>
    <row r="10" spans="1:32" ht="20.25" customHeight="1" x14ac:dyDescent="0.4">
      <c r="A10" s="35" t="s">
        <v>17</v>
      </c>
      <c r="B10" s="77">
        <v>13.7</v>
      </c>
      <c r="C10" s="77">
        <v>13.6</v>
      </c>
      <c r="D10" s="77">
        <v>13.5</v>
      </c>
      <c r="E10" s="77">
        <v>15</v>
      </c>
      <c r="F10" s="77">
        <v>15.4</v>
      </c>
      <c r="G10" s="77">
        <v>12.9</v>
      </c>
      <c r="H10" s="77">
        <v>13.2</v>
      </c>
      <c r="I10" s="148">
        <v>13.1</v>
      </c>
      <c r="J10" s="148">
        <v>13.2</v>
      </c>
      <c r="K10" s="148">
        <v>14.4</v>
      </c>
      <c r="L10" s="148">
        <v>13.7</v>
      </c>
      <c r="M10" s="148">
        <v>13.2</v>
      </c>
      <c r="N10" s="148">
        <v>12.7</v>
      </c>
      <c r="O10" s="148">
        <v>13.2</v>
      </c>
      <c r="P10" s="148">
        <v>14.2</v>
      </c>
      <c r="Q10" s="148">
        <v>13.4</v>
      </c>
      <c r="R10" s="148">
        <v>14.1</v>
      </c>
      <c r="S10" s="148">
        <v>14.4</v>
      </c>
      <c r="T10" s="148">
        <v>14.5</v>
      </c>
      <c r="U10" s="148">
        <v>13.1</v>
      </c>
      <c r="V10" s="148">
        <v>14.1</v>
      </c>
      <c r="W10" s="148">
        <v>14.6</v>
      </c>
      <c r="X10" s="148">
        <v>15.2</v>
      </c>
      <c r="Y10" s="148">
        <v>14.8</v>
      </c>
      <c r="Z10" s="148">
        <v>15.8</v>
      </c>
      <c r="AA10" s="148">
        <v>15.7</v>
      </c>
      <c r="AB10" s="148">
        <v>15.5</v>
      </c>
      <c r="AC10" s="148">
        <v>15.5</v>
      </c>
      <c r="AD10" s="148">
        <v>15.5</v>
      </c>
      <c r="AE10" s="148">
        <v>16.2</v>
      </c>
      <c r="AF10" s="52"/>
    </row>
    <row r="11" spans="1:32" ht="20.25" customHeight="1" x14ac:dyDescent="0.4">
      <c r="A11" s="37" t="s">
        <v>25</v>
      </c>
      <c r="B11" s="77">
        <v>0.7</v>
      </c>
      <c r="C11" s="77">
        <v>0.4</v>
      </c>
      <c r="D11" s="77">
        <v>0.5</v>
      </c>
      <c r="E11" s="77">
        <v>0.5</v>
      </c>
      <c r="F11" s="77">
        <v>0.1</v>
      </c>
      <c r="G11" s="77">
        <v>0.3</v>
      </c>
      <c r="H11" s="77">
        <v>0.4</v>
      </c>
      <c r="I11" s="148">
        <v>0.9</v>
      </c>
      <c r="J11" s="148">
        <v>0.7</v>
      </c>
      <c r="K11" s="148">
        <v>0.6</v>
      </c>
      <c r="L11" s="148">
        <v>0.9</v>
      </c>
      <c r="M11" s="148">
        <v>0.8</v>
      </c>
      <c r="N11" s="148">
        <v>1.1000000000000001</v>
      </c>
      <c r="O11" s="148">
        <v>1.1000000000000001</v>
      </c>
      <c r="P11" s="148">
        <v>0.1</v>
      </c>
      <c r="Q11" s="148">
        <v>0.5</v>
      </c>
      <c r="R11" s="148">
        <v>0.6</v>
      </c>
      <c r="S11" s="148">
        <v>0.7</v>
      </c>
      <c r="T11" s="148">
        <v>0.4</v>
      </c>
      <c r="U11" s="148">
        <v>0.7</v>
      </c>
      <c r="V11" s="148">
        <v>0.8</v>
      </c>
      <c r="W11" s="148">
        <v>0.9</v>
      </c>
      <c r="X11" s="148">
        <v>0.1</v>
      </c>
      <c r="Y11" s="148">
        <v>0</v>
      </c>
      <c r="Z11" s="148">
        <v>0.6</v>
      </c>
      <c r="AA11" s="148">
        <v>0.3</v>
      </c>
      <c r="AB11" s="148">
        <v>0.8</v>
      </c>
      <c r="AC11" s="148">
        <v>0.8</v>
      </c>
      <c r="AD11" s="148">
        <v>0.6</v>
      </c>
      <c r="AE11" s="148">
        <v>0.1</v>
      </c>
      <c r="AF11" s="52"/>
    </row>
    <row r="12" spans="1:32" ht="20.25" customHeight="1" x14ac:dyDescent="0.4">
      <c r="A12" s="35" t="s">
        <v>5</v>
      </c>
      <c r="B12" s="77">
        <v>3.1</v>
      </c>
      <c r="C12" s="77">
        <v>3</v>
      </c>
      <c r="D12" s="77">
        <v>3.1</v>
      </c>
      <c r="E12" s="77">
        <v>3</v>
      </c>
      <c r="F12" s="77">
        <v>2.9</v>
      </c>
      <c r="G12" s="77">
        <v>3</v>
      </c>
      <c r="H12" s="77">
        <v>3</v>
      </c>
      <c r="I12" s="148">
        <v>3.1</v>
      </c>
      <c r="J12" s="148">
        <v>3.1</v>
      </c>
      <c r="K12" s="148">
        <v>3</v>
      </c>
      <c r="L12" s="148">
        <v>2.9</v>
      </c>
      <c r="M12" s="148">
        <v>2.9</v>
      </c>
      <c r="N12" s="148">
        <v>2.9</v>
      </c>
      <c r="O12" s="148">
        <v>3</v>
      </c>
      <c r="P12" s="148">
        <v>3.1</v>
      </c>
      <c r="Q12" s="148">
        <v>3.2</v>
      </c>
      <c r="R12" s="148">
        <v>2.9</v>
      </c>
      <c r="S12" s="148">
        <v>3</v>
      </c>
      <c r="T12" s="148">
        <v>3</v>
      </c>
      <c r="U12" s="148">
        <v>3</v>
      </c>
      <c r="V12" s="148">
        <v>3.1</v>
      </c>
      <c r="W12" s="148">
        <v>3.1</v>
      </c>
      <c r="X12" s="148">
        <v>3.1</v>
      </c>
      <c r="Y12" s="148">
        <v>3</v>
      </c>
      <c r="Z12" s="148">
        <v>3</v>
      </c>
      <c r="AA12" s="148">
        <v>3</v>
      </c>
      <c r="AB12" s="148">
        <v>3</v>
      </c>
      <c r="AC12" s="148">
        <v>3</v>
      </c>
      <c r="AD12" s="148">
        <v>3</v>
      </c>
      <c r="AE12" s="148">
        <v>3.1</v>
      </c>
      <c r="AF12" s="52"/>
    </row>
    <row r="13" spans="1:32" ht="20.25" customHeight="1" x14ac:dyDescent="0.5">
      <c r="A13" s="35" t="s">
        <v>6</v>
      </c>
      <c r="B13" s="95">
        <v>0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95">
        <v>0</v>
      </c>
      <c r="Y13" s="95">
        <v>0</v>
      </c>
      <c r="Z13" s="95">
        <v>0</v>
      </c>
      <c r="AA13" s="95">
        <v>0</v>
      </c>
      <c r="AB13" s="95">
        <v>0</v>
      </c>
      <c r="AC13" s="95">
        <v>0</v>
      </c>
      <c r="AD13" s="95">
        <v>0</v>
      </c>
      <c r="AE13" s="95">
        <v>0</v>
      </c>
      <c r="AF13" s="178"/>
    </row>
    <row r="14" spans="1:32" ht="20.25" customHeight="1" x14ac:dyDescent="0.5">
      <c r="A14" s="35" t="s">
        <v>7</v>
      </c>
      <c r="B14" s="95">
        <v>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0.5</v>
      </c>
      <c r="Q14" s="95">
        <v>0.3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0</v>
      </c>
      <c r="AF14" s="178"/>
    </row>
    <row r="15" spans="1:32" ht="20.25" customHeight="1" x14ac:dyDescent="0.5">
      <c r="A15" s="35"/>
      <c r="B15" s="52">
        <f t="shared" ref="B15:AE15" si="1">SUM(B10:B14)</f>
        <v>17.5</v>
      </c>
      <c r="C15" s="52">
        <f t="shared" si="1"/>
        <v>17</v>
      </c>
      <c r="D15" s="52">
        <f t="shared" si="1"/>
        <v>17.100000000000001</v>
      </c>
      <c r="E15" s="52">
        <f t="shared" si="1"/>
        <v>18.5</v>
      </c>
      <c r="F15" s="52">
        <f t="shared" si="1"/>
        <v>18.399999999999999</v>
      </c>
      <c r="G15" s="52">
        <f t="shared" si="1"/>
        <v>16.200000000000003</v>
      </c>
      <c r="H15" s="52">
        <f t="shared" si="1"/>
        <v>16.600000000000001</v>
      </c>
      <c r="I15" s="52">
        <f t="shared" si="1"/>
        <v>17.100000000000001</v>
      </c>
      <c r="J15" s="52">
        <f t="shared" si="1"/>
        <v>17</v>
      </c>
      <c r="K15" s="52">
        <f t="shared" si="1"/>
        <v>18</v>
      </c>
      <c r="L15" s="52">
        <f t="shared" si="1"/>
        <v>17.5</v>
      </c>
      <c r="M15" s="52">
        <f t="shared" si="1"/>
        <v>16.899999999999999</v>
      </c>
      <c r="N15" s="52">
        <f t="shared" si="1"/>
        <v>16.7</v>
      </c>
      <c r="O15" s="52">
        <f t="shared" si="1"/>
        <v>17.299999999999997</v>
      </c>
      <c r="P15" s="52">
        <f t="shared" si="1"/>
        <v>17.899999999999999</v>
      </c>
      <c r="Q15" s="52">
        <f t="shared" si="1"/>
        <v>17.400000000000002</v>
      </c>
      <c r="R15" s="52">
        <f t="shared" si="1"/>
        <v>17.599999999999998</v>
      </c>
      <c r="S15" s="52">
        <f t="shared" si="1"/>
        <v>18.100000000000001</v>
      </c>
      <c r="T15" s="52">
        <f t="shared" si="1"/>
        <v>17.899999999999999</v>
      </c>
      <c r="U15" s="52">
        <f t="shared" si="1"/>
        <v>16.799999999999997</v>
      </c>
      <c r="V15" s="52">
        <f t="shared" si="1"/>
        <v>18</v>
      </c>
      <c r="W15" s="52">
        <f t="shared" si="1"/>
        <v>18.600000000000001</v>
      </c>
      <c r="X15" s="52">
        <f t="shared" si="1"/>
        <v>18.399999999999999</v>
      </c>
      <c r="Y15" s="52">
        <f t="shared" si="1"/>
        <v>17.8</v>
      </c>
      <c r="Z15" s="52">
        <f t="shared" si="1"/>
        <v>19.400000000000002</v>
      </c>
      <c r="AA15" s="52">
        <f t="shared" si="1"/>
        <v>19</v>
      </c>
      <c r="AB15" s="52">
        <f t="shared" si="1"/>
        <v>19.3</v>
      </c>
      <c r="AC15" s="52">
        <f t="shared" si="1"/>
        <v>19.3</v>
      </c>
      <c r="AD15" s="52">
        <f t="shared" si="1"/>
        <v>19.100000000000001</v>
      </c>
      <c r="AE15" s="52">
        <f t="shared" si="1"/>
        <v>19.400000000000002</v>
      </c>
      <c r="AF15" s="178">
        <f>AVERAGE(B15:AE15)</f>
        <v>17.86</v>
      </c>
    </row>
    <row r="16" spans="1:32" ht="20.25" customHeight="1" x14ac:dyDescent="0.5">
      <c r="A16" s="38" t="s">
        <v>29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178"/>
    </row>
    <row r="17" spans="1:32" ht="20.25" customHeight="1" x14ac:dyDescent="0.5">
      <c r="A17" s="39" t="s">
        <v>8</v>
      </c>
      <c r="B17" s="148">
        <v>13.25</v>
      </c>
      <c r="C17" s="148">
        <v>12.15</v>
      </c>
      <c r="D17" s="148">
        <v>13.46</v>
      </c>
      <c r="E17" s="148">
        <v>13.11</v>
      </c>
      <c r="F17" s="148">
        <v>13.58</v>
      </c>
      <c r="G17" s="148">
        <v>12.78</v>
      </c>
      <c r="H17" s="148">
        <v>13.44</v>
      </c>
      <c r="I17" s="148">
        <v>13.05</v>
      </c>
      <c r="J17" s="148">
        <v>13.85</v>
      </c>
      <c r="K17" s="148">
        <v>13.68</v>
      </c>
      <c r="L17" s="148">
        <v>13.21</v>
      </c>
      <c r="M17" s="148">
        <v>14.1</v>
      </c>
      <c r="N17" s="148">
        <v>12.55</v>
      </c>
      <c r="O17" s="148">
        <v>14.12</v>
      </c>
      <c r="P17" s="148">
        <v>14.24</v>
      </c>
      <c r="Q17" s="148">
        <v>13.89</v>
      </c>
      <c r="R17" s="148">
        <v>13.62</v>
      </c>
      <c r="S17" s="148">
        <v>14.6</v>
      </c>
      <c r="T17" s="148">
        <v>13.38</v>
      </c>
      <c r="U17" s="148">
        <v>14.47</v>
      </c>
      <c r="V17" s="148">
        <v>14.75</v>
      </c>
      <c r="W17" s="148">
        <v>15.59</v>
      </c>
      <c r="X17" s="148">
        <v>15.39</v>
      </c>
      <c r="Y17" s="148">
        <v>15.07</v>
      </c>
      <c r="Z17" s="151">
        <v>15.68</v>
      </c>
      <c r="AA17" s="151">
        <v>15.62</v>
      </c>
      <c r="AB17" s="151">
        <v>14.39</v>
      </c>
      <c r="AC17" s="151">
        <v>16.09</v>
      </c>
      <c r="AD17" s="151">
        <v>14.84</v>
      </c>
      <c r="AE17" s="151">
        <v>15.97</v>
      </c>
      <c r="AF17" s="178"/>
    </row>
    <row r="18" spans="1:32" ht="20.25" customHeight="1" x14ac:dyDescent="0.5">
      <c r="A18" s="45" t="s">
        <v>25</v>
      </c>
      <c r="B18" s="56">
        <v>0.15690000000000001</v>
      </c>
      <c r="C18" s="56">
        <v>0.15690000000000001</v>
      </c>
      <c r="D18" s="56">
        <v>0.15690000000000001</v>
      </c>
      <c r="E18" s="56">
        <v>0.15690000000000001</v>
      </c>
      <c r="F18" s="56">
        <v>0.15690000000000001</v>
      </c>
      <c r="G18" s="56">
        <v>0.15690000000000001</v>
      </c>
      <c r="H18" s="56">
        <v>0.15690000000000001</v>
      </c>
      <c r="I18" s="56">
        <v>0.15690000000000001</v>
      </c>
      <c r="J18" s="56">
        <v>0.16</v>
      </c>
      <c r="K18" s="56">
        <v>6.5000000000000002E-2</v>
      </c>
      <c r="L18" s="56">
        <v>6.5000000000000002E-2</v>
      </c>
      <c r="M18" s="56">
        <v>6.5000000000000002E-2</v>
      </c>
      <c r="N18" s="56">
        <v>6.5000000000000002E-2</v>
      </c>
      <c r="O18" s="56">
        <v>6.5000000000000002E-2</v>
      </c>
      <c r="P18" s="56">
        <v>6.5000000000000002E-2</v>
      </c>
      <c r="Q18" s="56">
        <v>6.5000000000000002E-2</v>
      </c>
      <c r="R18" s="56">
        <v>0.71</v>
      </c>
      <c r="S18" s="56">
        <v>0.71</v>
      </c>
      <c r="T18" s="56">
        <v>0.71</v>
      </c>
      <c r="U18" s="56">
        <v>0.71</v>
      </c>
      <c r="V18" s="56">
        <v>0.71</v>
      </c>
      <c r="W18" s="56">
        <v>0.71</v>
      </c>
      <c r="X18" s="56">
        <v>0.71</v>
      </c>
      <c r="Y18" s="56">
        <v>0.71</v>
      </c>
      <c r="Z18" s="150">
        <v>0.79</v>
      </c>
      <c r="AA18" s="150">
        <v>0.79</v>
      </c>
      <c r="AB18" s="150">
        <v>0.79</v>
      </c>
      <c r="AC18" s="150">
        <v>0.79</v>
      </c>
      <c r="AD18" s="150">
        <v>0.79</v>
      </c>
      <c r="AE18" s="150">
        <v>0.79</v>
      </c>
      <c r="AF18" s="178"/>
    </row>
    <row r="19" spans="1:32" ht="20.25" customHeight="1" x14ac:dyDescent="0.5">
      <c r="A19" s="39" t="s">
        <v>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51"/>
      <c r="AA19" s="151"/>
      <c r="AB19" s="151"/>
      <c r="AC19" s="151"/>
      <c r="AD19" s="151"/>
      <c r="AE19" s="151"/>
      <c r="AF19" s="178"/>
    </row>
    <row r="20" spans="1:32" ht="20.25" customHeight="1" x14ac:dyDescent="0.5">
      <c r="A20" s="39" t="s">
        <v>22</v>
      </c>
      <c r="B20" s="69">
        <v>65</v>
      </c>
      <c r="C20" s="69">
        <v>70</v>
      </c>
      <c r="D20" s="69">
        <v>55</v>
      </c>
      <c r="E20" s="69">
        <v>43</v>
      </c>
      <c r="F20" s="69">
        <v>60</v>
      </c>
      <c r="G20" s="69">
        <v>68</v>
      </c>
      <c r="H20" s="69">
        <v>60</v>
      </c>
      <c r="I20" s="69">
        <v>55</v>
      </c>
      <c r="J20" s="69">
        <v>40</v>
      </c>
      <c r="K20" s="69">
        <v>63</v>
      </c>
      <c r="L20" s="69">
        <v>58</v>
      </c>
      <c r="M20" s="69">
        <v>62</v>
      </c>
      <c r="N20" s="69">
        <v>80</v>
      </c>
      <c r="O20" s="69">
        <v>88</v>
      </c>
      <c r="P20" s="69">
        <v>85</v>
      </c>
      <c r="Q20" s="69">
        <v>80</v>
      </c>
      <c r="R20" s="69">
        <v>54</v>
      </c>
      <c r="S20" s="69">
        <v>76</v>
      </c>
      <c r="T20" s="69">
        <v>58</v>
      </c>
      <c r="U20" s="69">
        <v>65</v>
      </c>
      <c r="V20" s="69">
        <v>75</v>
      </c>
      <c r="W20" s="69">
        <v>65</v>
      </c>
      <c r="X20" s="69">
        <v>65</v>
      </c>
      <c r="Y20" s="69">
        <v>77</v>
      </c>
      <c r="Z20" s="152">
        <v>77</v>
      </c>
      <c r="AA20" s="152">
        <v>85</v>
      </c>
      <c r="AB20" s="152">
        <v>78</v>
      </c>
      <c r="AC20" s="152">
        <v>75</v>
      </c>
      <c r="AD20" s="152">
        <v>73</v>
      </c>
      <c r="AE20" s="152">
        <v>67</v>
      </c>
      <c r="AF20" s="182"/>
    </row>
    <row r="21" spans="1:32" ht="20.25" customHeight="1" x14ac:dyDescent="0.5">
      <c r="A21" s="39" t="s">
        <v>21</v>
      </c>
      <c r="B21" s="148"/>
      <c r="C21" s="148"/>
      <c r="D21" s="14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178"/>
    </row>
    <row r="22" spans="1:32" ht="20.25" customHeight="1" x14ac:dyDescent="0.5">
      <c r="A22" s="39" t="s">
        <v>23</v>
      </c>
      <c r="B22" s="148"/>
      <c r="C22" s="148"/>
      <c r="D22" s="14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178"/>
    </row>
    <row r="23" spans="1:32" ht="20.25" customHeight="1" x14ac:dyDescent="0.5">
      <c r="A23" s="39" t="s">
        <v>24</v>
      </c>
      <c r="B23" s="148"/>
      <c r="C23" s="148"/>
      <c r="D23" s="14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178"/>
    </row>
    <row r="24" spans="1:32" ht="20.25" customHeight="1" x14ac:dyDescent="0.5">
      <c r="A24" s="39" t="s">
        <v>16</v>
      </c>
      <c r="B24" s="148"/>
      <c r="C24" s="148"/>
      <c r="D24" s="14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178"/>
    </row>
    <row r="25" spans="1:32" ht="20.25" customHeight="1" x14ac:dyDescent="0.5">
      <c r="A25" s="39" t="s">
        <v>5</v>
      </c>
      <c r="B25" s="148">
        <v>1.9</v>
      </c>
      <c r="C25" s="148">
        <v>1.9</v>
      </c>
      <c r="D25" s="148">
        <v>1.0900000000000001</v>
      </c>
      <c r="E25" s="148">
        <v>1.0900000000000001</v>
      </c>
      <c r="F25" s="148">
        <v>1.0900000000000001</v>
      </c>
      <c r="G25" s="148">
        <v>1.0900000000000001</v>
      </c>
      <c r="H25" s="148">
        <v>1.0900000000000001</v>
      </c>
      <c r="I25" s="148">
        <v>1.0900000000000001</v>
      </c>
      <c r="J25" s="148">
        <v>1.0900000000000001</v>
      </c>
      <c r="K25" s="148">
        <v>1.88</v>
      </c>
      <c r="L25" s="148">
        <v>1.88</v>
      </c>
      <c r="M25" s="148">
        <v>1.88</v>
      </c>
      <c r="N25" s="148">
        <v>1.88</v>
      </c>
      <c r="O25" s="148">
        <v>1.88</v>
      </c>
      <c r="P25" s="148">
        <v>1.88</v>
      </c>
      <c r="Q25" s="148">
        <v>1.88</v>
      </c>
      <c r="R25" s="148">
        <v>1.9</v>
      </c>
      <c r="S25" s="148">
        <v>1.9</v>
      </c>
      <c r="T25" s="148">
        <v>1.9</v>
      </c>
      <c r="U25" s="148">
        <v>1.9</v>
      </c>
      <c r="V25" s="148">
        <v>1.9</v>
      </c>
      <c r="W25" s="148">
        <v>1.9</v>
      </c>
      <c r="X25" s="148">
        <v>1.9</v>
      </c>
      <c r="Y25" s="148">
        <v>1.9</v>
      </c>
      <c r="Z25" s="148">
        <v>1.9</v>
      </c>
      <c r="AA25" s="148">
        <v>1.9</v>
      </c>
      <c r="AB25" s="148">
        <v>1.9</v>
      </c>
      <c r="AC25" s="148">
        <v>1.9</v>
      </c>
      <c r="AD25" s="148">
        <v>1.9</v>
      </c>
      <c r="AE25" s="148">
        <v>1.9</v>
      </c>
      <c r="AF25" s="178"/>
    </row>
    <row r="26" spans="1:32" ht="20.25" customHeight="1" x14ac:dyDescent="0.5">
      <c r="A26" s="39" t="s">
        <v>10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178"/>
    </row>
    <row r="27" spans="1:32" ht="20.25" customHeight="1" x14ac:dyDescent="0.5">
      <c r="A27" s="39" t="s">
        <v>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178"/>
    </row>
    <row r="28" spans="1:32" ht="20.25" customHeight="1" x14ac:dyDescent="0.5">
      <c r="A28" s="35"/>
      <c r="B28" s="52">
        <f>SUM(B17+B18+B19+B24+B25+B26+B27)</f>
        <v>15.306900000000001</v>
      </c>
      <c r="C28" s="52">
        <f t="shared" ref="C28:AE28" si="2">SUM(C17+C18+C19+C24+C25+C26+C27)</f>
        <v>14.206900000000001</v>
      </c>
      <c r="D28" s="52">
        <f t="shared" si="2"/>
        <v>14.706900000000001</v>
      </c>
      <c r="E28" s="52">
        <f t="shared" si="2"/>
        <v>14.3569</v>
      </c>
      <c r="F28" s="52">
        <f t="shared" si="2"/>
        <v>14.8269</v>
      </c>
      <c r="G28" s="52">
        <f t="shared" si="2"/>
        <v>14.026899999999999</v>
      </c>
      <c r="H28" s="52">
        <f t="shared" si="2"/>
        <v>14.6869</v>
      </c>
      <c r="I28" s="52">
        <f t="shared" si="2"/>
        <v>14.296900000000001</v>
      </c>
      <c r="J28" s="52">
        <f t="shared" si="2"/>
        <v>15.1</v>
      </c>
      <c r="K28" s="52">
        <f t="shared" si="2"/>
        <v>15.625</v>
      </c>
      <c r="L28" s="52">
        <f t="shared" si="2"/>
        <v>15.155000000000001</v>
      </c>
      <c r="M28" s="52">
        <f t="shared" si="2"/>
        <v>16.044999999999998</v>
      </c>
      <c r="N28" s="52">
        <f t="shared" si="2"/>
        <v>14.495000000000001</v>
      </c>
      <c r="O28" s="52">
        <f t="shared" si="2"/>
        <v>16.064999999999998</v>
      </c>
      <c r="P28" s="52">
        <f t="shared" si="2"/>
        <v>16.184999999999999</v>
      </c>
      <c r="Q28" s="52">
        <f t="shared" si="2"/>
        <v>15.835000000000001</v>
      </c>
      <c r="R28" s="52">
        <f t="shared" si="2"/>
        <v>16.229999999999997</v>
      </c>
      <c r="S28" s="52">
        <f t="shared" si="2"/>
        <v>17.209999999999997</v>
      </c>
      <c r="T28" s="52">
        <f t="shared" si="2"/>
        <v>15.99</v>
      </c>
      <c r="U28" s="52">
        <f t="shared" si="2"/>
        <v>17.079999999999998</v>
      </c>
      <c r="V28" s="52">
        <f t="shared" si="2"/>
        <v>17.36</v>
      </c>
      <c r="W28" s="52">
        <f t="shared" si="2"/>
        <v>18.2</v>
      </c>
      <c r="X28" s="52">
        <f t="shared" si="2"/>
        <v>18</v>
      </c>
      <c r="Y28" s="52">
        <f t="shared" si="2"/>
        <v>17.68</v>
      </c>
      <c r="Z28" s="52">
        <f t="shared" si="2"/>
        <v>18.369999999999997</v>
      </c>
      <c r="AA28" s="52">
        <f t="shared" si="2"/>
        <v>18.309999999999999</v>
      </c>
      <c r="AB28" s="52">
        <f t="shared" si="2"/>
        <v>17.079999999999998</v>
      </c>
      <c r="AC28" s="52">
        <f t="shared" si="2"/>
        <v>18.779999999999998</v>
      </c>
      <c r="AD28" s="52">
        <f t="shared" si="2"/>
        <v>17.529999999999998</v>
      </c>
      <c r="AE28" s="52">
        <f t="shared" si="2"/>
        <v>18.66</v>
      </c>
      <c r="AF28" s="178">
        <f>AVERAGE(B28:AE28)</f>
        <v>16.24667333333333</v>
      </c>
    </row>
    <row r="29" spans="1:32" ht="20.25" customHeight="1" x14ac:dyDescent="0.5">
      <c r="A29" s="36" t="s">
        <v>11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178"/>
    </row>
    <row r="30" spans="1:32" ht="20.25" customHeight="1" x14ac:dyDescent="0.5">
      <c r="A30" s="35" t="s">
        <v>12</v>
      </c>
      <c r="B30" s="114">
        <v>1.9783679999999999</v>
      </c>
      <c r="C30" s="114">
        <v>2.4652759999999998</v>
      </c>
      <c r="D30" s="114">
        <v>1.9205000000000001</v>
      </c>
      <c r="E30" s="114">
        <v>1.6930719999999999</v>
      </c>
      <c r="F30" s="114">
        <v>1.9197439999999999</v>
      </c>
      <c r="G30" s="114">
        <v>1.984504</v>
      </c>
      <c r="H30" s="114">
        <v>2.5483600000000002</v>
      </c>
      <c r="I30" s="114">
        <v>1.8222</v>
      </c>
      <c r="J30" s="114">
        <v>1.89222</v>
      </c>
      <c r="K30" s="114">
        <v>1.92794</v>
      </c>
      <c r="L30" s="114">
        <v>2.0084499999999998</v>
      </c>
      <c r="M30" s="114">
        <v>1.9676100000000001</v>
      </c>
      <c r="N30" s="114">
        <v>2.171916</v>
      </c>
      <c r="O30" s="114">
        <v>2.324344</v>
      </c>
      <c r="P30" s="114">
        <v>2.06324</v>
      </c>
      <c r="Q30" s="114">
        <v>2.5817000000000001</v>
      </c>
      <c r="R30" s="114">
        <v>2.6833239999999998</v>
      </c>
      <c r="S30" s="114">
        <v>2.137086</v>
      </c>
      <c r="T30" s="114">
        <v>2.5315859999999999</v>
      </c>
      <c r="U30" s="114">
        <v>1.851504</v>
      </c>
      <c r="V30" s="114">
        <v>2.8550499999999999</v>
      </c>
      <c r="W30" s="114">
        <v>2.5761340000000001</v>
      </c>
      <c r="X30" s="114">
        <v>2.8803860000000001</v>
      </c>
      <c r="Y30" s="114">
        <v>2.8906200000000002</v>
      </c>
      <c r="Z30" s="114">
        <v>1.629186</v>
      </c>
      <c r="AA30" s="114">
        <v>2.351988</v>
      </c>
      <c r="AB30" s="114">
        <v>2.7434159999999999</v>
      </c>
      <c r="AC30" s="114">
        <v>2.9939399999999998</v>
      </c>
      <c r="AD30" s="114">
        <v>0</v>
      </c>
      <c r="AE30" s="114">
        <v>0</v>
      </c>
      <c r="AF30" s="178">
        <f>AVERAGE(B30:AE30)</f>
        <v>2.113122133333333</v>
      </c>
    </row>
    <row r="31" spans="1:32" ht="20.25" customHeight="1" x14ac:dyDescent="0.5">
      <c r="A31" s="35" t="s">
        <v>27</v>
      </c>
      <c r="B31" s="114">
        <v>0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  <c r="O31" s="114">
        <v>0</v>
      </c>
      <c r="P31" s="114">
        <v>0</v>
      </c>
      <c r="Q31" s="114">
        <v>0</v>
      </c>
      <c r="R31" s="114">
        <v>0</v>
      </c>
      <c r="S31" s="114">
        <v>0</v>
      </c>
      <c r="T31" s="114">
        <v>0</v>
      </c>
      <c r="U31" s="114">
        <v>0</v>
      </c>
      <c r="V31" s="114">
        <v>0</v>
      </c>
      <c r="W31" s="114">
        <v>0</v>
      </c>
      <c r="X31" s="114">
        <v>0</v>
      </c>
      <c r="Y31" s="114">
        <v>0</v>
      </c>
      <c r="Z31" s="114">
        <v>0</v>
      </c>
      <c r="AA31" s="114">
        <v>0</v>
      </c>
      <c r="AB31" s="114">
        <v>0</v>
      </c>
      <c r="AC31" s="114">
        <v>0</v>
      </c>
      <c r="AD31" s="114">
        <v>2.55748</v>
      </c>
      <c r="AE31" s="114">
        <v>1.2236400000000001</v>
      </c>
      <c r="AF31" s="178">
        <f>SUM(B31:AE31)</f>
        <v>3.78112</v>
      </c>
    </row>
    <row r="32" spans="1:32" ht="20.25" customHeight="1" x14ac:dyDescent="0.5">
      <c r="A32" s="35" t="s">
        <v>4</v>
      </c>
      <c r="B32" s="114">
        <v>1.51877</v>
      </c>
      <c r="C32" s="114">
        <v>1.1795199999999999</v>
      </c>
      <c r="D32" s="114">
        <v>1.38839</v>
      </c>
      <c r="E32" s="114">
        <v>1.311941</v>
      </c>
      <c r="F32" s="114">
        <v>1.373159</v>
      </c>
      <c r="G32" s="114">
        <v>1.4177299999999999</v>
      </c>
      <c r="H32" s="114">
        <v>1.5520400000000001</v>
      </c>
      <c r="I32" s="114">
        <v>1.0866199999999999</v>
      </c>
      <c r="J32" s="114">
        <v>1.5759399999999999</v>
      </c>
      <c r="K32" s="114">
        <v>1.2749250000000001</v>
      </c>
      <c r="L32" s="114">
        <v>1.2749250000000001</v>
      </c>
      <c r="M32" s="114">
        <v>1.40134</v>
      </c>
      <c r="N32" s="114">
        <v>1.2015659999999999</v>
      </c>
      <c r="O32" s="114">
        <v>1.2792539999999999</v>
      </c>
      <c r="P32" s="114">
        <v>1.3880600000000001</v>
      </c>
      <c r="Q32" s="114">
        <v>1.34832</v>
      </c>
      <c r="R32" s="114">
        <v>1.242634</v>
      </c>
      <c r="S32" s="114">
        <v>1.4920059999999999</v>
      </c>
      <c r="T32" s="114">
        <v>1.23119</v>
      </c>
      <c r="U32" s="114">
        <v>1.67391</v>
      </c>
      <c r="V32" s="114">
        <v>1.3031600000000001</v>
      </c>
      <c r="W32" s="114">
        <v>1.0949230000000001</v>
      </c>
      <c r="X32" s="114">
        <v>1.2483070000000001</v>
      </c>
      <c r="Y32" s="114">
        <v>1.28735</v>
      </c>
      <c r="Z32" s="114">
        <v>1.3422700000000001</v>
      </c>
      <c r="AA32" s="114">
        <v>1.5315700000000001</v>
      </c>
      <c r="AB32" s="114">
        <v>1.18659</v>
      </c>
      <c r="AC32" s="114">
        <v>1.27966</v>
      </c>
      <c r="AD32" s="114">
        <v>1.5233399999999999</v>
      </c>
      <c r="AE32" s="114">
        <v>1.509655</v>
      </c>
      <c r="AF32" s="178">
        <f>AVERAGE(B32:AE32)</f>
        <v>1.3506355000000001</v>
      </c>
    </row>
    <row r="33" spans="1:32" ht="20.25" customHeight="1" x14ac:dyDescent="0.5">
      <c r="A33" s="35" t="s">
        <v>13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178"/>
    </row>
    <row r="34" spans="1:32" ht="20.25" customHeight="1" x14ac:dyDescent="0.5">
      <c r="A34" s="35" t="s">
        <v>10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178"/>
    </row>
    <row r="35" spans="1:32" ht="20.25" customHeight="1" x14ac:dyDescent="0.5">
      <c r="A35" s="36"/>
      <c r="B35" s="52">
        <f t="shared" ref="B35:AE35" si="3">SUM(B30:B34)</f>
        <v>3.4971379999999996</v>
      </c>
      <c r="C35" s="52">
        <f t="shared" si="3"/>
        <v>3.6447959999999995</v>
      </c>
      <c r="D35" s="52">
        <f t="shared" si="3"/>
        <v>3.3088899999999999</v>
      </c>
      <c r="E35" s="52">
        <f t="shared" si="3"/>
        <v>3.0050129999999999</v>
      </c>
      <c r="F35" s="52">
        <f t="shared" si="3"/>
        <v>3.2929029999999999</v>
      </c>
      <c r="G35" s="52">
        <f t="shared" si="3"/>
        <v>3.402234</v>
      </c>
      <c r="H35" s="52">
        <f t="shared" si="3"/>
        <v>4.1004000000000005</v>
      </c>
      <c r="I35" s="52">
        <f t="shared" si="3"/>
        <v>2.90882</v>
      </c>
      <c r="J35" s="52">
        <f t="shared" si="3"/>
        <v>3.4681600000000001</v>
      </c>
      <c r="K35" s="52">
        <f t="shared" si="3"/>
        <v>3.2028650000000001</v>
      </c>
      <c r="L35" s="52">
        <f t="shared" si="3"/>
        <v>3.2833749999999999</v>
      </c>
      <c r="M35" s="52">
        <f t="shared" si="3"/>
        <v>3.3689499999999999</v>
      </c>
      <c r="N35" s="52">
        <f t="shared" si="3"/>
        <v>3.3734820000000001</v>
      </c>
      <c r="O35" s="52">
        <f t="shared" si="3"/>
        <v>3.6035979999999999</v>
      </c>
      <c r="P35" s="52">
        <f t="shared" si="3"/>
        <v>3.4512999999999998</v>
      </c>
      <c r="Q35" s="52">
        <f t="shared" si="3"/>
        <v>3.9300199999999998</v>
      </c>
      <c r="R35" s="52">
        <f t="shared" si="3"/>
        <v>3.9259579999999996</v>
      </c>
      <c r="S35" s="52">
        <f t="shared" si="3"/>
        <v>3.629092</v>
      </c>
      <c r="T35" s="52">
        <f t="shared" si="3"/>
        <v>3.7627759999999997</v>
      </c>
      <c r="U35" s="52">
        <f t="shared" si="3"/>
        <v>3.525414</v>
      </c>
      <c r="V35" s="52">
        <f t="shared" si="3"/>
        <v>4.1582100000000004</v>
      </c>
      <c r="W35" s="52">
        <f t="shared" si="3"/>
        <v>3.6710570000000002</v>
      </c>
      <c r="X35" s="52">
        <f t="shared" si="3"/>
        <v>4.1286930000000002</v>
      </c>
      <c r="Y35" s="52">
        <f t="shared" si="3"/>
        <v>4.1779700000000002</v>
      </c>
      <c r="Z35" s="52">
        <f t="shared" si="3"/>
        <v>2.9714559999999999</v>
      </c>
      <c r="AA35" s="52">
        <f t="shared" si="3"/>
        <v>3.8835579999999998</v>
      </c>
      <c r="AB35" s="52">
        <f t="shared" si="3"/>
        <v>3.9300059999999997</v>
      </c>
      <c r="AC35" s="52">
        <f t="shared" si="3"/>
        <v>4.2736000000000001</v>
      </c>
      <c r="AD35" s="52">
        <f t="shared" si="3"/>
        <v>4.0808200000000001</v>
      </c>
      <c r="AE35" s="52">
        <f t="shared" si="3"/>
        <v>2.733295</v>
      </c>
      <c r="AF35" s="178">
        <f>AVERAGE(B35:AE35)</f>
        <v>3.5897949666666666</v>
      </c>
    </row>
    <row r="36" spans="1:32" ht="20.25" customHeight="1" x14ac:dyDescent="0.5">
      <c r="A36" s="36" t="s">
        <v>30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178"/>
    </row>
    <row r="37" spans="1:32" ht="20.25" customHeight="1" x14ac:dyDescent="0.5">
      <c r="A37" s="35" t="s">
        <v>4</v>
      </c>
      <c r="B37" s="188">
        <v>0.4</v>
      </c>
      <c r="C37" s="188">
        <v>0.3</v>
      </c>
      <c r="D37" s="188">
        <v>0.3</v>
      </c>
      <c r="E37" s="188">
        <v>0.4</v>
      </c>
      <c r="F37" s="188">
        <v>0.4</v>
      </c>
      <c r="G37" s="188">
        <v>0.6</v>
      </c>
      <c r="H37" s="188">
        <v>0.4</v>
      </c>
      <c r="I37" s="188">
        <v>0.4</v>
      </c>
      <c r="J37" s="188">
        <v>0.3</v>
      </c>
      <c r="K37" s="188">
        <v>0.4</v>
      </c>
      <c r="L37" s="188">
        <v>0.5</v>
      </c>
      <c r="M37" s="188">
        <v>0.5</v>
      </c>
      <c r="N37" s="188">
        <v>0.5</v>
      </c>
      <c r="O37" s="188">
        <v>0.4</v>
      </c>
      <c r="P37" s="188">
        <v>0.4</v>
      </c>
      <c r="Q37" s="188">
        <v>0.3</v>
      </c>
      <c r="R37" s="188">
        <v>0.3</v>
      </c>
      <c r="S37" s="188">
        <v>0.5</v>
      </c>
      <c r="T37" s="188">
        <v>0.4</v>
      </c>
      <c r="U37" s="188">
        <v>0.4</v>
      </c>
      <c r="V37" s="188">
        <v>0.2</v>
      </c>
      <c r="W37" s="188">
        <v>0.3</v>
      </c>
      <c r="X37" s="188">
        <v>0.8</v>
      </c>
      <c r="Y37" s="188">
        <v>0.3</v>
      </c>
      <c r="Z37" s="188">
        <v>0.4</v>
      </c>
      <c r="AA37" s="188">
        <v>0.5</v>
      </c>
      <c r="AB37" s="188">
        <v>0.4</v>
      </c>
      <c r="AC37" s="188">
        <v>0.5</v>
      </c>
      <c r="AD37" s="188">
        <v>0.6</v>
      </c>
      <c r="AE37" s="188">
        <v>0.2</v>
      </c>
      <c r="AF37" s="178">
        <f>AVERAGE(B37:AE37)</f>
        <v>0.41000000000000003</v>
      </c>
    </row>
    <row r="38" spans="1:32" ht="20.25" customHeight="1" x14ac:dyDescent="0.5">
      <c r="A38" s="35" t="s">
        <v>14</v>
      </c>
      <c r="B38" s="57">
        <f t="shared" ref="B38:AE38" si="4">SUM(B37,B35,B28,B15,B8)</f>
        <v>51.118037999999999</v>
      </c>
      <c r="C38" s="57">
        <f t="shared" si="4"/>
        <v>50.197696000000001</v>
      </c>
      <c r="D38" s="57">
        <f t="shared" si="4"/>
        <v>49.19679</v>
      </c>
      <c r="E38" s="57">
        <f t="shared" si="4"/>
        <v>51.547913000000001</v>
      </c>
      <c r="F38" s="57">
        <f t="shared" si="4"/>
        <v>52.736803000000002</v>
      </c>
      <c r="G38" s="57">
        <f t="shared" si="4"/>
        <v>49.088134000000004</v>
      </c>
      <c r="H38" s="57">
        <f t="shared" si="4"/>
        <v>51.257300000000001</v>
      </c>
      <c r="I38" s="57">
        <f t="shared" si="4"/>
        <v>50.634720000000002</v>
      </c>
      <c r="J38" s="57">
        <f t="shared" si="4"/>
        <v>50.584160000000004</v>
      </c>
      <c r="K38" s="57">
        <f t="shared" si="4"/>
        <v>51.627865</v>
      </c>
      <c r="L38" s="57">
        <f t="shared" si="4"/>
        <v>52.266374999999996</v>
      </c>
      <c r="M38" s="57">
        <f t="shared" si="4"/>
        <v>52.481949999999998</v>
      </c>
      <c r="N38" s="57">
        <f t="shared" si="4"/>
        <v>50.389482000000001</v>
      </c>
      <c r="O38" s="57">
        <f t="shared" si="4"/>
        <v>53.257597999999987</v>
      </c>
      <c r="P38" s="57">
        <f t="shared" si="4"/>
        <v>54.097299999999997</v>
      </c>
      <c r="Q38" s="57">
        <f t="shared" si="4"/>
        <v>53.968020000000003</v>
      </c>
      <c r="R38" s="57">
        <f t="shared" si="4"/>
        <v>53.37895799999999</v>
      </c>
      <c r="S38" s="57">
        <f t="shared" si="4"/>
        <v>55.750092000000002</v>
      </c>
      <c r="T38" s="57">
        <f t="shared" si="4"/>
        <v>54.314775999999995</v>
      </c>
      <c r="U38" s="57">
        <f t="shared" si="4"/>
        <v>54.493414000000001</v>
      </c>
      <c r="V38" s="57">
        <f t="shared" si="4"/>
        <v>56.973209999999995</v>
      </c>
      <c r="W38" s="57">
        <f t="shared" si="4"/>
        <v>57.571056999999996</v>
      </c>
      <c r="X38" s="57">
        <f t="shared" si="4"/>
        <v>57.828693000000001</v>
      </c>
      <c r="Y38" s="57">
        <f t="shared" si="4"/>
        <v>56.057970000000005</v>
      </c>
      <c r="Z38" s="57">
        <f t="shared" si="4"/>
        <v>58.741455999999999</v>
      </c>
      <c r="AA38" s="57">
        <f t="shared" si="4"/>
        <v>58.696557999999996</v>
      </c>
      <c r="AB38" s="57">
        <f t="shared" si="4"/>
        <v>58.957006</v>
      </c>
      <c r="AC38" s="57">
        <f t="shared" si="4"/>
        <v>59.610599999999998</v>
      </c>
      <c r="AD38" s="57">
        <f t="shared" si="4"/>
        <v>58.288820000000001</v>
      </c>
      <c r="AE38" s="57">
        <f t="shared" si="4"/>
        <v>56.176295000000003</v>
      </c>
      <c r="AF38" s="178"/>
    </row>
    <row r="39" spans="1:32" ht="20.25" customHeight="1" x14ac:dyDescent="0.4">
      <c r="A39" s="35" t="s">
        <v>15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180"/>
    </row>
    <row r="40" spans="1:32" ht="20.25" customHeight="1" x14ac:dyDescent="0.5">
      <c r="A40" s="36" t="s">
        <v>19</v>
      </c>
      <c r="B40" s="52">
        <f t="shared" ref="B40:AE40" si="5">B38-B39</f>
        <v>51.118037999999999</v>
      </c>
      <c r="C40" s="52">
        <f t="shared" si="5"/>
        <v>50.197696000000001</v>
      </c>
      <c r="D40" s="52">
        <f t="shared" si="5"/>
        <v>49.19679</v>
      </c>
      <c r="E40" s="52">
        <f t="shared" si="5"/>
        <v>51.547913000000001</v>
      </c>
      <c r="F40" s="52">
        <f t="shared" si="5"/>
        <v>52.736803000000002</v>
      </c>
      <c r="G40" s="52">
        <f t="shared" si="5"/>
        <v>49.088134000000004</v>
      </c>
      <c r="H40" s="52">
        <f t="shared" si="5"/>
        <v>51.257300000000001</v>
      </c>
      <c r="I40" s="52">
        <f t="shared" si="5"/>
        <v>50.634720000000002</v>
      </c>
      <c r="J40" s="52">
        <f t="shared" si="5"/>
        <v>50.584160000000004</v>
      </c>
      <c r="K40" s="52">
        <f t="shared" si="5"/>
        <v>51.627865</v>
      </c>
      <c r="L40" s="52">
        <f t="shared" si="5"/>
        <v>52.266374999999996</v>
      </c>
      <c r="M40" s="52">
        <f t="shared" si="5"/>
        <v>52.481949999999998</v>
      </c>
      <c r="N40" s="52">
        <f t="shared" si="5"/>
        <v>50.389482000000001</v>
      </c>
      <c r="O40" s="52">
        <f t="shared" si="5"/>
        <v>53.257597999999987</v>
      </c>
      <c r="P40" s="52">
        <f t="shared" si="5"/>
        <v>54.097299999999997</v>
      </c>
      <c r="Q40" s="52">
        <f t="shared" si="5"/>
        <v>53.968020000000003</v>
      </c>
      <c r="R40" s="52">
        <f t="shared" si="5"/>
        <v>53.37895799999999</v>
      </c>
      <c r="S40" s="52">
        <f t="shared" si="5"/>
        <v>55.750092000000002</v>
      </c>
      <c r="T40" s="52">
        <f t="shared" si="5"/>
        <v>54.314775999999995</v>
      </c>
      <c r="U40" s="52">
        <f t="shared" si="5"/>
        <v>54.493414000000001</v>
      </c>
      <c r="V40" s="52">
        <f t="shared" si="5"/>
        <v>56.973209999999995</v>
      </c>
      <c r="W40" s="52">
        <f t="shared" si="5"/>
        <v>57.571056999999996</v>
      </c>
      <c r="X40" s="52">
        <f t="shared" si="5"/>
        <v>57.828693000000001</v>
      </c>
      <c r="Y40" s="52">
        <f t="shared" si="5"/>
        <v>56.057970000000005</v>
      </c>
      <c r="Z40" s="52">
        <f t="shared" si="5"/>
        <v>58.741455999999999</v>
      </c>
      <c r="AA40" s="52">
        <f t="shared" si="5"/>
        <v>58.696557999999996</v>
      </c>
      <c r="AB40" s="52">
        <f t="shared" si="5"/>
        <v>58.957006</v>
      </c>
      <c r="AC40" s="52">
        <f t="shared" si="5"/>
        <v>59.610599999999998</v>
      </c>
      <c r="AD40" s="52">
        <f t="shared" si="5"/>
        <v>58.288820000000001</v>
      </c>
      <c r="AE40" s="52">
        <f t="shared" si="5"/>
        <v>56.176295000000003</v>
      </c>
      <c r="AF40" s="178">
        <f>AVERAGE(B40:AE40)</f>
        <v>54.042968300000013</v>
      </c>
    </row>
    <row r="41" spans="1:32" ht="20.149999999999999" customHeight="1" x14ac:dyDescent="0.45">
      <c r="A41" s="36"/>
      <c r="B41" s="20"/>
      <c r="C41" s="40"/>
      <c r="D41" s="40"/>
      <c r="E41" s="40"/>
      <c r="F41" s="45"/>
      <c r="G41" s="45"/>
      <c r="H41" s="45"/>
      <c r="I41" s="46"/>
      <c r="J41" s="46"/>
      <c r="K41" s="46"/>
      <c r="L41" s="46"/>
      <c r="M41" s="46"/>
      <c r="N41" s="46"/>
      <c r="O41" s="46"/>
      <c r="P41" s="46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4"/>
    </row>
    <row r="42" spans="1:32" ht="20.149999999999999" customHeight="1" x14ac:dyDescent="0.45">
      <c r="A42" s="35"/>
      <c r="B42" s="39"/>
      <c r="C42" s="39"/>
      <c r="D42" s="39"/>
      <c r="E42" s="39"/>
      <c r="F42" s="39"/>
      <c r="G42" s="39"/>
      <c r="H42" s="39"/>
      <c r="I42" s="48"/>
      <c r="J42" s="48"/>
      <c r="K42" s="48"/>
      <c r="L42" s="48"/>
      <c r="M42" s="48"/>
      <c r="N42" s="48"/>
      <c r="O42" s="48"/>
      <c r="P42" s="48"/>
      <c r="Q42" s="45"/>
      <c r="R42" s="45"/>
      <c r="S42" s="39"/>
      <c r="T42" s="39"/>
      <c r="U42" s="39"/>
      <c r="V42" s="39"/>
      <c r="W42" s="39"/>
      <c r="X42" s="39"/>
      <c r="Y42" s="39"/>
      <c r="Z42" s="48"/>
      <c r="AA42" s="48"/>
      <c r="AB42" s="48"/>
      <c r="AC42" s="48"/>
      <c r="AD42" s="48"/>
      <c r="AE42" s="48"/>
      <c r="AF42" s="50"/>
    </row>
    <row r="43" spans="1:32" ht="20.149999999999999" customHeight="1" x14ac:dyDescent="0.4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4"/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January 2017</vt:lpstr>
      <vt:lpstr>February 2017</vt:lpstr>
      <vt:lpstr>March 2017</vt:lpstr>
      <vt:lpstr>April 2017</vt:lpstr>
      <vt:lpstr>May 2017</vt:lpstr>
      <vt:lpstr>June 2017</vt:lpstr>
      <vt:lpstr>July 2017</vt:lpstr>
      <vt:lpstr>August 2017</vt:lpstr>
      <vt:lpstr>September 2017</vt:lpstr>
      <vt:lpstr>October 2017</vt:lpstr>
      <vt:lpstr>November 2017</vt:lpstr>
      <vt:lpstr>December 2017</vt:lpstr>
      <vt:lpstr>'April 2017'!Print_Area</vt:lpstr>
      <vt:lpstr>'December 2017'!Print_Area</vt:lpstr>
      <vt:lpstr>'February 2017'!Print_Area</vt:lpstr>
      <vt:lpstr>'January 2017'!Print_Area</vt:lpstr>
      <vt:lpstr>'March 2017'!Print_Area</vt:lpstr>
      <vt:lpstr>'May 2017'!Print_Area</vt:lpstr>
      <vt:lpstr>'November 2017'!Print_Area</vt:lpstr>
      <vt:lpstr>'October 2017'!Print_Area</vt:lpstr>
      <vt:lpstr>'September 2017'!Print_Area</vt:lpstr>
    </vt:vector>
  </TitlesOfParts>
  <Company>WRA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Kauffman</dc:creator>
  <cp:lastModifiedBy>jerry</cp:lastModifiedBy>
  <cp:lastPrinted>2012-11-13T16:20:42Z</cp:lastPrinted>
  <dcterms:created xsi:type="dcterms:W3CDTF">1999-06-29T22:26:58Z</dcterms:created>
  <dcterms:modified xsi:type="dcterms:W3CDTF">2018-04-23T15:20:14Z</dcterms:modified>
</cp:coreProperties>
</file>