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Water\Water Demands\All Water Demand Data\"/>
    </mc:Choice>
  </mc:AlternateContent>
  <bookViews>
    <workbookView xWindow="8850" yWindow="20" windowWidth="10140" windowHeight="11790" tabRatio="847" firstSheet="3" activeTab="9"/>
  </bookViews>
  <sheets>
    <sheet name="January 2018" sheetId="12" r:id="rId1"/>
    <sheet name="February 2018" sheetId="13" r:id="rId2"/>
    <sheet name="March 2018" sheetId="15" r:id="rId3"/>
    <sheet name="April 2018" sheetId="17" r:id="rId4"/>
    <sheet name="May 2018" sheetId="19" r:id="rId5"/>
    <sheet name="June 2018" sheetId="20" r:id="rId6"/>
    <sheet name="July 2018" sheetId="21" r:id="rId7"/>
    <sheet name="August 2018" sheetId="10" r:id="rId8"/>
    <sheet name="September 2018" sheetId="11" r:id="rId9"/>
    <sheet name="October 2018" sheetId="22" r:id="rId10"/>
    <sheet name="November 2018" sheetId="23" r:id="rId11"/>
    <sheet name="December 2018" sheetId="24" r:id="rId12"/>
  </sheets>
  <definedNames>
    <definedName name="_xlnm.Print_Area" localSheetId="3">'April 2018'!$A$1:$AF$43</definedName>
    <definedName name="_xlnm.Print_Area" localSheetId="11">'December 2018'!$A$1:$AI$41</definedName>
    <definedName name="_xlnm.Print_Area" localSheetId="1">'February 2018'!$A$1:$AE$42</definedName>
    <definedName name="_xlnm.Print_Area" localSheetId="0">'January 2018'!$A$1:$AH$42</definedName>
    <definedName name="_xlnm.Print_Area" localSheetId="2">'March 2018'!$A$1:$AH$42</definedName>
    <definedName name="_xlnm.Print_Area" localSheetId="4">'May 2018'!$A$1:$AG$42</definedName>
    <definedName name="_xlnm.Print_Area" localSheetId="10">'November 2018'!$A$1:$AF$42</definedName>
    <definedName name="_xlnm.Print_Area" localSheetId="9">'October 2018'!$A$1:$AI$62</definedName>
    <definedName name="_xlnm.Print_Area" localSheetId="8">'September 2018'!$A$1:$AF$37</definedName>
  </definedNames>
  <calcPr calcId="162913"/>
</workbook>
</file>

<file path=xl/calcChain.xml><?xml version="1.0" encoding="utf-8"?>
<calcChain xmlns="http://schemas.openxmlformats.org/spreadsheetml/2006/main">
  <c r="Q15" i="22" l="1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I8" i="10" l="1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B15" i="11" l="1"/>
  <c r="C15" i="11"/>
  <c r="D15" i="11"/>
  <c r="E15" i="11"/>
  <c r="F15" i="11"/>
  <c r="G15" i="11"/>
  <c r="H15" i="11"/>
  <c r="I15" i="11"/>
  <c r="J15" i="11"/>
  <c r="K15" i="11"/>
  <c r="L15" i="11"/>
  <c r="AG32" i="21" l="1"/>
  <c r="AF32" i="20"/>
  <c r="AG31" i="19"/>
  <c r="AK43" i="20" l="1"/>
  <c r="B9" i="20" l="1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39" i="19" l="1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Z28" i="19" l="1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B35" i="24" l="1"/>
  <c r="B35" i="23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B16" i="21"/>
  <c r="AG30" i="10" l="1"/>
  <c r="AG31" i="10"/>
  <c r="AH31" i="10" s="1"/>
  <c r="AG32" i="10"/>
  <c r="AE40" i="20" l="1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F31" i="11"/>
  <c r="B35" i="22"/>
  <c r="C35" i="22"/>
  <c r="D35" i="22"/>
  <c r="AF37" i="11"/>
  <c r="AF32" i="11"/>
  <c r="AF30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AG37" i="19"/>
  <c r="S8" i="19"/>
  <c r="S15" i="19"/>
  <c r="S35" i="19"/>
  <c r="Q8" i="19"/>
  <c r="Q15" i="19"/>
  <c r="Q35" i="19"/>
  <c r="L8" i="19"/>
  <c r="L15" i="19"/>
  <c r="L35" i="19"/>
  <c r="I8" i="19"/>
  <c r="I15" i="19"/>
  <c r="I35" i="19"/>
  <c r="E8" i="19"/>
  <c r="E15" i="19"/>
  <c r="E35" i="19"/>
  <c r="C8" i="19"/>
  <c r="C15" i="19"/>
  <c r="C35" i="19"/>
  <c r="AF8" i="24"/>
  <c r="AD8" i="24"/>
  <c r="AB8" i="24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V28" i="22"/>
  <c r="U28" i="22"/>
  <c r="U35" i="22"/>
  <c r="U15" i="22"/>
  <c r="U8" i="22"/>
  <c r="T28" i="22"/>
  <c r="S28" i="22"/>
  <c r="R28" i="22"/>
  <c r="R35" i="22"/>
  <c r="R15" i="22"/>
  <c r="R8" i="22"/>
  <c r="Q28" i="22"/>
  <c r="Q35" i="22"/>
  <c r="Q8" i="22"/>
  <c r="P28" i="22"/>
  <c r="P35" i="22"/>
  <c r="P8" i="22"/>
  <c r="O28" i="22"/>
  <c r="N28" i="22"/>
  <c r="M28" i="22"/>
  <c r="L28" i="22"/>
  <c r="L35" i="22"/>
  <c r="L8" i="22"/>
  <c r="K28" i="22"/>
  <c r="J28" i="22"/>
  <c r="I28" i="22"/>
  <c r="H28" i="22"/>
  <c r="H35" i="22"/>
  <c r="H8" i="22"/>
  <c r="G28" i="22"/>
  <c r="F28" i="22"/>
  <c r="E28" i="22"/>
  <c r="E35" i="22"/>
  <c r="E8" i="22"/>
  <c r="D28" i="22"/>
  <c r="C28" i="22"/>
  <c r="AA28" i="22"/>
  <c r="AB28" i="22"/>
  <c r="AC28" i="22"/>
  <c r="AD28" i="22"/>
  <c r="AD38" i="22" s="1"/>
  <c r="AD40" i="22" s="1"/>
  <c r="AE28" i="22"/>
  <c r="AF28" i="22"/>
  <c r="B28" i="22"/>
  <c r="AF15" i="22"/>
  <c r="AE15" i="22"/>
  <c r="AE35" i="22"/>
  <c r="AE8" i="22"/>
  <c r="AD15" i="22"/>
  <c r="AC15" i="22"/>
  <c r="AC35" i="22"/>
  <c r="AC8" i="22"/>
  <c r="AB15" i="22"/>
  <c r="AA15" i="22"/>
  <c r="AA35" i="22"/>
  <c r="AA8" i="22"/>
  <c r="Z15" i="22"/>
  <c r="Y15" i="22"/>
  <c r="X15" i="22"/>
  <c r="W15" i="22"/>
  <c r="W35" i="22"/>
  <c r="W8" i="22"/>
  <c r="V15" i="22"/>
  <c r="T15" i="22"/>
  <c r="S15" i="22"/>
  <c r="AG12" i="22"/>
  <c r="AG11" i="22"/>
  <c r="O35" i="22"/>
  <c r="O8" i="22"/>
  <c r="N35" i="22"/>
  <c r="N8" i="22"/>
  <c r="M35" i="22"/>
  <c r="M8" i="22"/>
  <c r="K35" i="22"/>
  <c r="K8" i="22"/>
  <c r="I35" i="22"/>
  <c r="I8" i="22"/>
  <c r="G35" i="22"/>
  <c r="G8" i="22"/>
  <c r="F35" i="22"/>
  <c r="F8" i="22"/>
  <c r="D8" i="22"/>
  <c r="D38" i="22" s="1"/>
  <c r="D40" i="22" s="1"/>
  <c r="AG10" i="22"/>
  <c r="AF35" i="22"/>
  <c r="AF8" i="22"/>
  <c r="AD35" i="22"/>
  <c r="AD8" i="22"/>
  <c r="AB35" i="22"/>
  <c r="AB8" i="22"/>
  <c r="Z35" i="22"/>
  <c r="Z8" i="22"/>
  <c r="X35" i="22"/>
  <c r="X8" i="22"/>
  <c r="AE15" i="11"/>
  <c r="AD15" i="11"/>
  <c r="Z15" i="11"/>
  <c r="X15" i="11"/>
  <c r="W15" i="11"/>
  <c r="V15" i="11"/>
  <c r="S15" i="11"/>
  <c r="R15" i="11"/>
  <c r="N15" i="11"/>
  <c r="AE35" i="11"/>
  <c r="AE28" i="11"/>
  <c r="AE8" i="11"/>
  <c r="AD35" i="11"/>
  <c r="AB35" i="11"/>
  <c r="AB38" i="11" s="1"/>
  <c r="AB40" i="11" s="1"/>
  <c r="AA35" i="11"/>
  <c r="Z35" i="11"/>
  <c r="X35" i="11"/>
  <c r="W35" i="11"/>
  <c r="V35" i="11"/>
  <c r="T35" i="11"/>
  <c r="S35" i="11"/>
  <c r="R35" i="11"/>
  <c r="P35" i="11"/>
  <c r="O35" i="11"/>
  <c r="N35" i="11"/>
  <c r="L35" i="11"/>
  <c r="K35" i="11"/>
  <c r="J35" i="11"/>
  <c r="H35" i="11"/>
  <c r="G35" i="11"/>
  <c r="F35" i="11"/>
  <c r="D35" i="11"/>
  <c r="C35" i="11"/>
  <c r="C38" i="11" s="1"/>
  <c r="B35" i="11"/>
  <c r="B38" i="11" s="1"/>
  <c r="B28" i="11"/>
  <c r="Y15" i="11"/>
  <c r="U15" i="11"/>
  <c r="Q15" i="11"/>
  <c r="M15" i="11"/>
  <c r="AF15" i="10"/>
  <c r="AC15" i="10"/>
  <c r="AB15" i="10"/>
  <c r="AD15" i="19"/>
  <c r="AD8" i="19"/>
  <c r="AD28" i="19"/>
  <c r="AD35" i="19"/>
  <c r="AC15" i="19"/>
  <c r="Y15" i="19"/>
  <c r="Y8" i="19"/>
  <c r="Y35" i="19"/>
  <c r="V15" i="19"/>
  <c r="V8" i="19"/>
  <c r="V35" i="19"/>
  <c r="U15" i="19"/>
  <c r="U8" i="19"/>
  <c r="U35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T15" i="19"/>
  <c r="T8" i="19"/>
  <c r="P15" i="19"/>
  <c r="P8" i="19"/>
  <c r="M15" i="19"/>
  <c r="M8" i="19"/>
  <c r="K15" i="19"/>
  <c r="K8" i="19"/>
  <c r="D15" i="19"/>
  <c r="D8" i="19"/>
  <c r="Z8" i="19"/>
  <c r="R8" i="19"/>
  <c r="AC8" i="19"/>
  <c r="AG38" i="21"/>
  <c r="AF38" i="20"/>
  <c r="E9" i="17"/>
  <c r="H35" i="19"/>
  <c r="F35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29" i="17"/>
  <c r="M9" i="17"/>
  <c r="M40" i="17"/>
  <c r="L16" i="17"/>
  <c r="AD36" i="13"/>
  <c r="AG37" i="22"/>
  <c r="Y35" i="22"/>
  <c r="V35" i="22"/>
  <c r="T35" i="22"/>
  <c r="S35" i="22"/>
  <c r="J35" i="22"/>
  <c r="AG31" i="22"/>
  <c r="S8" i="22"/>
  <c r="Y8" i="22"/>
  <c r="V8" i="22"/>
  <c r="T8" i="22"/>
  <c r="J8" i="22"/>
  <c r="C8" i="22"/>
  <c r="B8" i="22"/>
  <c r="AC35" i="11"/>
  <c r="Y35" i="11"/>
  <c r="U35" i="11"/>
  <c r="Q35" i="11"/>
  <c r="M35" i="11"/>
  <c r="I35" i="11"/>
  <c r="E35" i="11"/>
  <c r="AD28" i="11"/>
  <c r="AC28" i="11"/>
  <c r="AB28" i="1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F38" i="11" s="1"/>
  <c r="F40" i="11" s="1"/>
  <c r="E28" i="11"/>
  <c r="D28" i="11"/>
  <c r="C28" i="11"/>
  <c r="AC15" i="11"/>
  <c r="AB15" i="11"/>
  <c r="AA15" i="11"/>
  <c r="T15" i="11"/>
  <c r="P15" i="11"/>
  <c r="O15" i="11"/>
  <c r="AD8" i="11"/>
  <c r="AC8" i="11"/>
  <c r="AB8" i="11"/>
  <c r="AA8" i="11"/>
  <c r="Y8" i="11"/>
  <c r="X8" i="11"/>
  <c r="V8" i="11"/>
  <c r="U8" i="11"/>
  <c r="T8" i="11"/>
  <c r="S8" i="11"/>
  <c r="R8" i="11"/>
  <c r="Q8" i="11"/>
  <c r="P8" i="11"/>
  <c r="O8" i="11"/>
  <c r="AG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D15" i="10"/>
  <c r="W15" i="10"/>
  <c r="B15" i="10"/>
  <c r="B8" i="10"/>
  <c r="AE15" i="10"/>
  <c r="AA15" i="10"/>
  <c r="Z15" i="10"/>
  <c r="Y15" i="10"/>
  <c r="X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D8" i="10"/>
  <c r="C15" i="10"/>
  <c r="H8" i="10"/>
  <c r="G8" i="10"/>
  <c r="F8" i="10"/>
  <c r="E8" i="10"/>
  <c r="C8" i="10"/>
  <c r="AF9" i="21"/>
  <c r="AF29" i="21"/>
  <c r="T29" i="21"/>
  <c r="T9" i="21"/>
  <c r="H29" i="21"/>
  <c r="H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C9" i="21"/>
  <c r="AB9" i="21"/>
  <c r="Y9" i="21"/>
  <c r="X9" i="21"/>
  <c r="I9" i="21"/>
  <c r="E9" i="21"/>
  <c r="AE9" i="21"/>
  <c r="AD9" i="21"/>
  <c r="AA9" i="21"/>
  <c r="Z9" i="21"/>
  <c r="W9" i="21"/>
  <c r="V9" i="21"/>
  <c r="U9" i="21"/>
  <c r="S9" i="21"/>
  <c r="R9" i="21"/>
  <c r="Q9" i="21"/>
  <c r="P9" i="21"/>
  <c r="O9" i="21"/>
  <c r="N9" i="21"/>
  <c r="M9" i="21"/>
  <c r="L9" i="21"/>
  <c r="K9" i="21"/>
  <c r="J9" i="21"/>
  <c r="G9" i="21"/>
  <c r="F9" i="21"/>
  <c r="C9" i="21"/>
  <c r="D9" i="21"/>
  <c r="B9" i="21"/>
  <c r="B16" i="17"/>
  <c r="S16" i="20"/>
  <c r="U16" i="20"/>
  <c r="V16" i="20"/>
  <c r="W16" i="20"/>
  <c r="X16" i="20"/>
  <c r="Y16" i="20"/>
  <c r="B29" i="17"/>
  <c r="B40" i="17"/>
  <c r="AE29" i="17"/>
  <c r="AE9" i="17"/>
  <c r="AE16" i="17"/>
  <c r="AD29" i="17"/>
  <c r="AC29" i="17"/>
  <c r="AB29" i="17"/>
  <c r="AA29" i="17"/>
  <c r="Z29" i="17"/>
  <c r="Y29" i="17"/>
  <c r="X29" i="17"/>
  <c r="W29" i="17"/>
  <c r="W16" i="17"/>
  <c r="W9" i="17"/>
  <c r="V29" i="17"/>
  <c r="U29" i="17"/>
  <c r="T29" i="17"/>
  <c r="S29" i="17"/>
  <c r="R29" i="17"/>
  <c r="Q29" i="17"/>
  <c r="P29" i="17"/>
  <c r="O29" i="17"/>
  <c r="O9" i="17"/>
  <c r="N29" i="17"/>
  <c r="L29" i="17"/>
  <c r="K29" i="17"/>
  <c r="K16" i="17"/>
  <c r="K9" i="17"/>
  <c r="J29" i="17"/>
  <c r="I29" i="17"/>
  <c r="H29" i="17"/>
  <c r="G29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D28" i="24"/>
  <c r="AC28" i="24"/>
  <c r="AB28" i="24"/>
  <c r="AA28" i="24"/>
  <c r="Z28" i="24"/>
  <c r="Y28" i="24"/>
  <c r="Y38" i="24" s="1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C35" i="19"/>
  <c r="L38" i="15"/>
  <c r="U9" i="17"/>
  <c r="AG36" i="15"/>
  <c r="C36" i="20"/>
  <c r="B36" i="20"/>
  <c r="B8" i="15"/>
  <c r="W29" i="20"/>
  <c r="W36" i="20"/>
  <c r="B29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T16" i="20"/>
  <c r="Z16" i="20"/>
  <c r="AA16" i="20"/>
  <c r="AB16" i="20"/>
  <c r="AC16" i="20"/>
  <c r="AD16" i="20"/>
  <c r="AE16" i="20"/>
  <c r="AB9" i="17"/>
  <c r="R29" i="20"/>
  <c r="Q29" i="20"/>
  <c r="P29" i="20"/>
  <c r="P36" i="20"/>
  <c r="O29" i="20"/>
  <c r="N29" i="20"/>
  <c r="N36" i="20"/>
  <c r="M29" i="20"/>
  <c r="M36" i="20"/>
  <c r="L29" i="20"/>
  <c r="C29" i="20"/>
  <c r="D29" i="20"/>
  <c r="E29" i="20"/>
  <c r="F29" i="20"/>
  <c r="G29" i="20"/>
  <c r="H29" i="20"/>
  <c r="I29" i="20"/>
  <c r="J29" i="20"/>
  <c r="K29" i="20"/>
  <c r="S29" i="20"/>
  <c r="T29" i="20"/>
  <c r="U29" i="20"/>
  <c r="V29" i="20"/>
  <c r="X29" i="20"/>
  <c r="Y29" i="20"/>
  <c r="Z29" i="20"/>
  <c r="AA29" i="20"/>
  <c r="AB29" i="20"/>
  <c r="AC29" i="20"/>
  <c r="AD29" i="20"/>
  <c r="AE29" i="20"/>
  <c r="G36" i="20"/>
  <c r="D36" i="20"/>
  <c r="E36" i="20"/>
  <c r="F36" i="20"/>
  <c r="H36" i="20"/>
  <c r="I36" i="20"/>
  <c r="J36" i="20"/>
  <c r="K36" i="20"/>
  <c r="L36" i="20"/>
  <c r="O36" i="20"/>
  <c r="Q36" i="20"/>
  <c r="R36" i="20"/>
  <c r="S36" i="20"/>
  <c r="S39" i="20" s="1"/>
  <c r="S41" i="20" s="1"/>
  <c r="T36" i="20"/>
  <c r="U36" i="20"/>
  <c r="V36" i="20"/>
  <c r="X36" i="20"/>
  <c r="Y36" i="20"/>
  <c r="Z36" i="20"/>
  <c r="AA36" i="20"/>
  <c r="AB36" i="20"/>
  <c r="AC36" i="20"/>
  <c r="AD36" i="20"/>
  <c r="AE36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S9" i="17"/>
  <c r="T9" i="17"/>
  <c r="V9" i="17"/>
  <c r="X9" i="17"/>
  <c r="Y9" i="17"/>
  <c r="Z9" i="17"/>
  <c r="AC9" i="17"/>
  <c r="C16" i="17"/>
  <c r="D16" i="17"/>
  <c r="E16" i="17"/>
  <c r="F16" i="17"/>
  <c r="F9" i="17"/>
  <c r="H16" i="17"/>
  <c r="I16" i="17"/>
  <c r="J16" i="17"/>
  <c r="B9" i="17"/>
  <c r="C9" i="17"/>
  <c r="D9" i="17"/>
  <c r="H9" i="17"/>
  <c r="I9" i="17"/>
  <c r="J9" i="17"/>
  <c r="L9" i="17"/>
  <c r="N9" i="17"/>
  <c r="P9" i="17"/>
  <c r="Q9" i="17"/>
  <c r="R9" i="17"/>
  <c r="S16" i="17"/>
  <c r="F15" i="19"/>
  <c r="G15" i="19"/>
  <c r="N15" i="19"/>
  <c r="O15" i="19"/>
  <c r="R15" i="19"/>
  <c r="R38" i="19" s="1"/>
  <c r="W15" i="19"/>
  <c r="W38" i="19" s="1"/>
  <c r="Z15" i="19"/>
  <c r="AA15" i="19"/>
  <c r="AB15" i="19"/>
  <c r="AE15" i="19"/>
  <c r="B15" i="19"/>
  <c r="AA15" i="15"/>
  <c r="AF15" i="15"/>
  <c r="AF27" i="15"/>
  <c r="AF8" i="15"/>
  <c r="AF34" i="15"/>
  <c r="AF38" i="15"/>
  <c r="AE15" i="15"/>
  <c r="AE27" i="15"/>
  <c r="AE8" i="15"/>
  <c r="AE34" i="15"/>
  <c r="AE38" i="15"/>
  <c r="AD15" i="15"/>
  <c r="AD27" i="15"/>
  <c r="AD8" i="15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8" i="15"/>
  <c r="AA8" i="15"/>
  <c r="AA38" i="15"/>
  <c r="P8" i="15"/>
  <c r="P38" i="15"/>
  <c r="Q8" i="15"/>
  <c r="Q38" i="15"/>
  <c r="R8" i="15"/>
  <c r="R38" i="15"/>
  <c r="S8" i="15"/>
  <c r="S38" i="15"/>
  <c r="T8" i="15"/>
  <c r="T38" i="15"/>
  <c r="U8" i="15"/>
  <c r="U38" i="15"/>
  <c r="V8" i="15"/>
  <c r="V38" i="15"/>
  <c r="W8" i="15"/>
  <c r="W38" i="15"/>
  <c r="X8" i="15"/>
  <c r="X38" i="15"/>
  <c r="Y8" i="15"/>
  <c r="Y38" i="15"/>
  <c r="C8" i="15"/>
  <c r="C38" i="15"/>
  <c r="D8" i="15"/>
  <c r="D38" i="15"/>
  <c r="E8" i="15"/>
  <c r="E37" i="15" s="1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M38" i="15"/>
  <c r="N8" i="15"/>
  <c r="N38" i="15"/>
  <c r="O15" i="13"/>
  <c r="O8" i="13"/>
  <c r="O27" i="13"/>
  <c r="O34" i="13"/>
  <c r="O38" i="13"/>
  <c r="E8" i="13"/>
  <c r="E15" i="13"/>
  <c r="E38" i="13"/>
  <c r="E27" i="13"/>
  <c r="E34" i="13"/>
  <c r="F8" i="13"/>
  <c r="F15" i="13"/>
  <c r="F27" i="13"/>
  <c r="F34" i="13"/>
  <c r="F38" i="13"/>
  <c r="G8" i="13"/>
  <c r="G15" i="13"/>
  <c r="G38" i="13"/>
  <c r="G27" i="13"/>
  <c r="G34" i="13"/>
  <c r="H8" i="13"/>
  <c r="H15" i="13"/>
  <c r="H27" i="13"/>
  <c r="H34" i="13"/>
  <c r="H38" i="13"/>
  <c r="I8" i="13"/>
  <c r="I15" i="13"/>
  <c r="I38" i="13"/>
  <c r="I27" i="13"/>
  <c r="I34" i="13"/>
  <c r="J8" i="13"/>
  <c r="J15" i="13"/>
  <c r="J27" i="13"/>
  <c r="J34" i="13"/>
  <c r="J38" i="13"/>
  <c r="K8" i="13"/>
  <c r="K15" i="13"/>
  <c r="K38" i="13"/>
  <c r="K27" i="13"/>
  <c r="K34" i="13"/>
  <c r="L8" i="13"/>
  <c r="L15" i="13"/>
  <c r="L27" i="13"/>
  <c r="L34" i="13"/>
  <c r="L38" i="13"/>
  <c r="M8" i="13"/>
  <c r="M15" i="13"/>
  <c r="M38" i="13"/>
  <c r="M27" i="13"/>
  <c r="M34" i="13"/>
  <c r="N8" i="13"/>
  <c r="N15" i="13"/>
  <c r="N27" i="13"/>
  <c r="N38" i="13"/>
  <c r="N34" i="13"/>
  <c r="P8" i="13"/>
  <c r="P15" i="13"/>
  <c r="P38" i="13"/>
  <c r="P27" i="13"/>
  <c r="P34" i="13"/>
  <c r="Q8" i="13"/>
  <c r="Q15" i="13"/>
  <c r="Q27" i="13"/>
  <c r="Q38" i="13"/>
  <c r="Q34" i="13"/>
  <c r="R8" i="13"/>
  <c r="R15" i="13"/>
  <c r="R38" i="13"/>
  <c r="R27" i="13"/>
  <c r="R34" i="13"/>
  <c r="S8" i="13"/>
  <c r="S15" i="13"/>
  <c r="S27" i="13"/>
  <c r="S38" i="13"/>
  <c r="S34" i="13"/>
  <c r="T8" i="13"/>
  <c r="T15" i="13"/>
  <c r="T38" i="13"/>
  <c r="T27" i="13"/>
  <c r="T34" i="13"/>
  <c r="U8" i="13"/>
  <c r="U15" i="13"/>
  <c r="U27" i="13"/>
  <c r="U38" i="13"/>
  <c r="U34" i="13"/>
  <c r="V8" i="13"/>
  <c r="V15" i="13"/>
  <c r="V38" i="13"/>
  <c r="V27" i="13"/>
  <c r="V34" i="13"/>
  <c r="W8" i="13"/>
  <c r="W15" i="13"/>
  <c r="W27" i="13"/>
  <c r="W38" i="13"/>
  <c r="W34" i="13"/>
  <c r="X8" i="13"/>
  <c r="X15" i="13"/>
  <c r="X27" i="13"/>
  <c r="X34" i="13"/>
  <c r="X38" i="13"/>
  <c r="Y8" i="13"/>
  <c r="Y15" i="13"/>
  <c r="Y27" i="13"/>
  <c r="Y38" i="13"/>
  <c r="Y34" i="13"/>
  <c r="Z8" i="13"/>
  <c r="Z15" i="13"/>
  <c r="Z27" i="13"/>
  <c r="Z34" i="13"/>
  <c r="Z38" i="13"/>
  <c r="AA8" i="13"/>
  <c r="AA15" i="13"/>
  <c r="AA27" i="13"/>
  <c r="AA38" i="13"/>
  <c r="AA34" i="13"/>
  <c r="AB8" i="13"/>
  <c r="AB15" i="13"/>
  <c r="AB27" i="13"/>
  <c r="AB34" i="13"/>
  <c r="AB38" i="13"/>
  <c r="AC8" i="13"/>
  <c r="AC15" i="13"/>
  <c r="AC27" i="13"/>
  <c r="AC38" i="13"/>
  <c r="AC34" i="13"/>
  <c r="B15" i="13"/>
  <c r="B27" i="13"/>
  <c r="C27" i="13"/>
  <c r="D27" i="13"/>
  <c r="B34" i="13"/>
  <c r="B8" i="13"/>
  <c r="B38" i="13"/>
  <c r="C15" i="13"/>
  <c r="D15" i="13"/>
  <c r="C34" i="13"/>
  <c r="D34" i="13"/>
  <c r="C8" i="13"/>
  <c r="C38" i="13"/>
  <c r="D8" i="13"/>
  <c r="D38" i="13"/>
  <c r="AG30" i="15"/>
  <c r="AD30" i="13"/>
  <c r="AG36" i="12"/>
  <c r="AE15" i="12"/>
  <c r="AF15" i="12"/>
  <c r="AG30" i="12"/>
  <c r="C34" i="12"/>
  <c r="C8" i="12"/>
  <c r="C15" i="12"/>
  <c r="C27" i="12"/>
  <c r="D34" i="12"/>
  <c r="D8" i="12"/>
  <c r="D27" i="12"/>
  <c r="D15" i="12"/>
  <c r="E34" i="12"/>
  <c r="E8" i="12"/>
  <c r="E15" i="12"/>
  <c r="E27" i="12"/>
  <c r="F34" i="12"/>
  <c r="F8" i="12"/>
  <c r="F27" i="12"/>
  <c r="F15" i="12"/>
  <c r="G8" i="12"/>
  <c r="G27" i="12"/>
  <c r="G34" i="12"/>
  <c r="G15" i="12"/>
  <c r="H8" i="12"/>
  <c r="H27" i="12"/>
  <c r="H34" i="12"/>
  <c r="H15" i="12"/>
  <c r="I8" i="12"/>
  <c r="I27" i="12"/>
  <c r="I34" i="12"/>
  <c r="I15" i="12"/>
  <c r="J34" i="12"/>
  <c r="J8" i="12"/>
  <c r="J15" i="12"/>
  <c r="J27" i="12"/>
  <c r="K34" i="12"/>
  <c r="K8" i="12"/>
  <c r="K27" i="12"/>
  <c r="K15" i="12"/>
  <c r="L34" i="12"/>
  <c r="L8" i="12"/>
  <c r="L27" i="12"/>
  <c r="L15" i="12"/>
  <c r="M34" i="12"/>
  <c r="M8" i="12"/>
  <c r="M27" i="12"/>
  <c r="M15" i="12"/>
  <c r="N27" i="12"/>
  <c r="N8" i="12"/>
  <c r="N15" i="12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4" i="12"/>
  <c r="S15" i="12"/>
  <c r="S27" i="12"/>
  <c r="S8" i="12"/>
  <c r="S34" i="12"/>
  <c r="T15" i="12"/>
  <c r="T27" i="12"/>
  <c r="T8" i="12"/>
  <c r="T34" i="12"/>
  <c r="U15" i="12"/>
  <c r="U8" i="12"/>
  <c r="U27" i="12"/>
  <c r="U34" i="12"/>
  <c r="V15" i="12"/>
  <c r="V8" i="12"/>
  <c r="V27" i="12"/>
  <c r="V34" i="12"/>
  <c r="W15" i="12"/>
  <c r="W8" i="12"/>
  <c r="W27" i="12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4" i="12"/>
  <c r="AB27" i="12"/>
  <c r="AB15" i="12"/>
  <c r="AB8" i="12"/>
  <c r="AB34" i="12"/>
  <c r="AC15" i="12"/>
  <c r="AC8" i="12"/>
  <c r="AC27" i="12"/>
  <c r="AC34" i="12"/>
  <c r="AD15" i="12"/>
  <c r="AD8" i="12"/>
  <c r="AD27" i="12"/>
  <c r="AD34" i="12"/>
  <c r="AE8" i="12"/>
  <c r="AE34" i="12"/>
  <c r="AE27" i="12"/>
  <c r="AF8" i="12"/>
  <c r="AF34" i="12"/>
  <c r="AF27" i="12"/>
  <c r="B34" i="12"/>
  <c r="B8" i="12"/>
  <c r="B27" i="12"/>
  <c r="B15" i="12"/>
  <c r="J15" i="19"/>
  <c r="B8" i="24"/>
  <c r="E36" i="21"/>
  <c r="U36" i="21"/>
  <c r="X36" i="21"/>
  <c r="Q36" i="21"/>
  <c r="S36" i="21"/>
  <c r="AF36" i="21"/>
  <c r="AA36" i="21"/>
  <c r="L36" i="21"/>
  <c r="R36" i="21"/>
  <c r="AC36" i="21"/>
  <c r="C36" i="21"/>
  <c r="D36" i="21"/>
  <c r="AB36" i="21"/>
  <c r="I36" i="21"/>
  <c r="M36" i="21"/>
  <c r="K36" i="21"/>
  <c r="P36" i="21"/>
  <c r="AD36" i="21"/>
  <c r="Z36" i="21"/>
  <c r="O36" i="21"/>
  <c r="J36" i="21"/>
  <c r="Y36" i="21"/>
  <c r="G36" i="21"/>
  <c r="N36" i="21"/>
  <c r="H36" i="21"/>
  <c r="H39" i="21" s="1"/>
  <c r="H41" i="21" s="1"/>
  <c r="AE36" i="21"/>
  <c r="V36" i="21"/>
  <c r="F36" i="21"/>
  <c r="T36" i="21"/>
  <c r="W36" i="21"/>
  <c r="B36" i="21"/>
  <c r="X38" i="22"/>
  <c r="X40" i="22" s="1"/>
  <c r="AG16" i="21"/>
  <c r="Z39" i="20"/>
  <c r="Z41" i="20" s="1"/>
  <c r="AC38" i="23" l="1"/>
  <c r="AC40" i="23" s="1"/>
  <c r="X37" i="15"/>
  <c r="AC39" i="21"/>
  <c r="AC41" i="21" s="1"/>
  <c r="U39" i="21"/>
  <c r="U41" i="21" s="1"/>
  <c r="D38" i="24"/>
  <c r="D40" i="24" s="1"/>
  <c r="D38" i="11"/>
  <c r="AD37" i="12"/>
  <c r="AD39" i="12" s="1"/>
  <c r="AG34" i="12"/>
  <c r="C37" i="15"/>
  <c r="C39" i="15" s="1"/>
  <c r="W37" i="15"/>
  <c r="W39" i="15" s="1"/>
  <c r="F39" i="20"/>
  <c r="Y40" i="24"/>
  <c r="AF38" i="24"/>
  <c r="AF40" i="24" s="1"/>
  <c r="E38" i="11"/>
  <c r="E40" i="11" s="1"/>
  <c r="T39" i="17"/>
  <c r="T41" i="17" s="1"/>
  <c r="B38" i="10"/>
  <c r="B40" i="10" s="1"/>
  <c r="AG8" i="10"/>
  <c r="W39" i="21"/>
  <c r="W41" i="21" s="1"/>
  <c r="AE39" i="21"/>
  <c r="AE41" i="21" s="1"/>
  <c r="Y39" i="21"/>
  <c r="Y41" i="21" s="1"/>
  <c r="AF39" i="21"/>
  <c r="AF41" i="21" s="1"/>
  <c r="V38" i="10"/>
  <c r="V40" i="10" s="1"/>
  <c r="I39" i="21"/>
  <c r="I41" i="21" s="1"/>
  <c r="T37" i="12"/>
  <c r="T39" i="12" s="1"/>
  <c r="S37" i="12"/>
  <c r="S39" i="12" s="1"/>
  <c r="E37" i="12"/>
  <c r="E39" i="12" s="1"/>
  <c r="AA38" i="19"/>
  <c r="C38" i="24"/>
  <c r="C40" i="24" s="1"/>
  <c r="Q38" i="24"/>
  <c r="Q40" i="24" s="1"/>
  <c r="AD38" i="24"/>
  <c r="AD40" i="24" s="1"/>
  <c r="AE39" i="17"/>
  <c r="AE41" i="17" s="1"/>
  <c r="F38" i="10"/>
  <c r="F40" i="10" s="1"/>
  <c r="J38" i="10"/>
  <c r="J40" i="10" s="1"/>
  <c r="M39" i="17"/>
  <c r="M41" i="17" s="1"/>
  <c r="N38" i="22"/>
  <c r="N40" i="22" s="1"/>
  <c r="AD39" i="21"/>
  <c r="AD41" i="21" s="1"/>
  <c r="AB39" i="21"/>
  <c r="AB41" i="21" s="1"/>
  <c r="Q37" i="15"/>
  <c r="Z38" i="19"/>
  <c r="N38" i="19"/>
  <c r="AF38" i="19"/>
  <c r="AF40" i="19" s="1"/>
  <c r="AD39" i="17"/>
  <c r="AD41" i="17" s="1"/>
  <c r="H38" i="11"/>
  <c r="H40" i="11" s="1"/>
  <c r="AF38" i="22"/>
  <c r="AF40" i="22" s="1"/>
  <c r="I38" i="22"/>
  <c r="I40" i="22" s="1"/>
  <c r="J38" i="19"/>
  <c r="H38" i="19"/>
  <c r="H40" i="19" s="1"/>
  <c r="L38" i="19"/>
  <c r="S38" i="19"/>
  <c r="C38" i="19"/>
  <c r="AG9" i="21"/>
  <c r="O38" i="19"/>
  <c r="K38" i="19"/>
  <c r="K40" i="19" s="1"/>
  <c r="P38" i="19"/>
  <c r="X38" i="19"/>
  <c r="X40" i="19" s="1"/>
  <c r="Y38" i="19"/>
  <c r="Y40" i="19" s="1"/>
  <c r="Q38" i="19"/>
  <c r="Q40" i="19" s="1"/>
  <c r="Y38" i="23"/>
  <c r="Y40" i="23" s="1"/>
  <c r="AB38" i="24"/>
  <c r="AB40" i="24" s="1"/>
  <c r="AA39" i="17"/>
  <c r="AA41" i="17" s="1"/>
  <c r="V38" i="19"/>
  <c r="V40" i="19" s="1"/>
  <c r="R37" i="12"/>
  <c r="R39" i="12" s="1"/>
  <c r="Q37" i="12"/>
  <c r="Q39" i="12" s="1"/>
  <c r="P37" i="12"/>
  <c r="P39" i="12" s="1"/>
  <c r="N37" i="12"/>
  <c r="N39" i="12" s="1"/>
  <c r="K37" i="12"/>
  <c r="K39" i="12" s="1"/>
  <c r="J37" i="12"/>
  <c r="J39" i="12" s="1"/>
  <c r="G37" i="12"/>
  <c r="G39" i="12" s="1"/>
  <c r="C37" i="12"/>
  <c r="C39" i="12" s="1"/>
  <c r="AC37" i="13"/>
  <c r="AC39" i="13" s="1"/>
  <c r="V37" i="13"/>
  <c r="V39" i="13" s="1"/>
  <c r="M37" i="13"/>
  <c r="M39" i="13" s="1"/>
  <c r="E39" i="15"/>
  <c r="AG8" i="15"/>
  <c r="X39" i="15"/>
  <c r="P37" i="15"/>
  <c r="P39" i="15" s="1"/>
  <c r="AG15" i="15"/>
  <c r="Z37" i="15"/>
  <c r="Z39" i="15" s="1"/>
  <c r="AE37" i="15"/>
  <c r="AE39" i="15" s="1"/>
  <c r="G38" i="19"/>
  <c r="D38" i="19"/>
  <c r="D40" i="19" s="1"/>
  <c r="M38" i="19"/>
  <c r="T38" i="19"/>
  <c r="T40" i="19" s="1"/>
  <c r="U38" i="19"/>
  <c r="U40" i="19" s="1"/>
  <c r="E38" i="19"/>
  <c r="E40" i="19" s="1"/>
  <c r="I38" i="19"/>
  <c r="I40" i="19" s="1"/>
  <c r="AF37" i="12"/>
  <c r="AF39" i="12" s="1"/>
  <c r="J38" i="11"/>
  <c r="J40" i="11" s="1"/>
  <c r="O38" i="22"/>
  <c r="O40" i="22" s="1"/>
  <c r="AG8" i="24"/>
  <c r="C39" i="20"/>
  <c r="C41" i="20" s="1"/>
  <c r="N39" i="20"/>
  <c r="N41" i="20" s="1"/>
  <c r="AE38" i="19"/>
  <c r="AE40" i="19" s="1"/>
  <c r="AC38" i="19"/>
  <c r="AD38" i="19"/>
  <c r="AD40" i="19" s="1"/>
  <c r="B38" i="19"/>
  <c r="B40" i="19" s="1"/>
  <c r="AB38" i="19"/>
  <c r="AB40" i="19" s="1"/>
  <c r="F38" i="19"/>
  <c r="F40" i="19" s="1"/>
  <c r="S37" i="15"/>
  <c r="S39" i="15" s="1"/>
  <c r="Q39" i="15"/>
  <c r="B37" i="15"/>
  <c r="B39" i="15" s="1"/>
  <c r="P39" i="17"/>
  <c r="P41" i="17" s="1"/>
  <c r="R39" i="20"/>
  <c r="R41" i="20" s="1"/>
  <c r="F41" i="20"/>
  <c r="S38" i="23"/>
  <c r="S40" i="23" s="1"/>
  <c r="J39" i="21"/>
  <c r="J41" i="21" s="1"/>
  <c r="R37" i="13"/>
  <c r="R39" i="13" s="1"/>
  <c r="J37" i="13"/>
  <c r="J39" i="13" s="1"/>
  <c r="I37" i="13"/>
  <c r="I39" i="13" s="1"/>
  <c r="W38" i="24"/>
  <c r="W40" i="24" s="1"/>
  <c r="T39" i="21"/>
  <c r="T41" i="21" s="1"/>
  <c r="P39" i="21"/>
  <c r="P41" i="21" s="1"/>
  <c r="R39" i="21"/>
  <c r="R41" i="21" s="1"/>
  <c r="U37" i="13"/>
  <c r="U39" i="13" s="1"/>
  <c r="J39" i="17"/>
  <c r="J41" i="17" s="1"/>
  <c r="L39" i="20"/>
  <c r="H39" i="20"/>
  <c r="P39" i="20"/>
  <c r="P41" i="20" s="1"/>
  <c r="N38" i="11"/>
  <c r="N40" i="11" s="1"/>
  <c r="Q37" i="13"/>
  <c r="Q39" i="13" s="1"/>
  <c r="L37" i="13"/>
  <c r="L39" i="13" s="1"/>
  <c r="H37" i="13"/>
  <c r="H39" i="13" s="1"/>
  <c r="AE37" i="12"/>
  <c r="AE39" i="12" s="1"/>
  <c r="T38" i="24"/>
  <c r="T40" i="24" s="1"/>
  <c r="K38" i="24"/>
  <c r="K40" i="24" s="1"/>
  <c r="T38" i="22"/>
  <c r="T40" i="22" s="1"/>
  <c r="M38" i="22"/>
  <c r="M40" i="22" s="1"/>
  <c r="AG29" i="21"/>
  <c r="P40" i="19"/>
  <c r="AC37" i="15"/>
  <c r="AC39" i="15" s="1"/>
  <c r="AF37" i="15"/>
  <c r="AF39" i="15" s="1"/>
  <c r="C37" i="13"/>
  <c r="E37" i="13"/>
  <c r="E39" i="13" s="1"/>
  <c r="O37" i="13"/>
  <c r="O39" i="13" s="1"/>
  <c r="K37" i="13"/>
  <c r="K39" i="13" s="1"/>
  <c r="H37" i="15"/>
  <c r="H39" i="15" s="1"/>
  <c r="AF9" i="17"/>
  <c r="R39" i="17"/>
  <c r="R41" i="17" s="1"/>
  <c r="L39" i="17"/>
  <c r="L41" i="17" s="1"/>
  <c r="R38" i="23"/>
  <c r="G40" i="19"/>
  <c r="R40" i="19"/>
  <c r="R38" i="11"/>
  <c r="R40" i="11" s="1"/>
  <c r="W38" i="11"/>
  <c r="W40" i="11" s="1"/>
  <c r="AA37" i="13"/>
  <c r="AA39" i="13" s="1"/>
  <c r="W37" i="13"/>
  <c r="W39" i="13" s="1"/>
  <c r="E39" i="17"/>
  <c r="E41" i="17" s="1"/>
  <c r="D39" i="17"/>
  <c r="D41" i="17" s="1"/>
  <c r="Z38" i="10"/>
  <c r="Z40" i="10" s="1"/>
  <c r="R38" i="10"/>
  <c r="R40" i="10" s="1"/>
  <c r="AD34" i="13"/>
  <c r="Z37" i="13"/>
  <c r="Z39" i="13" s="1"/>
  <c r="X39" i="20"/>
  <c r="X41" i="20" s="1"/>
  <c r="O39" i="20"/>
  <c r="O41" i="20" s="1"/>
  <c r="AC39" i="17"/>
  <c r="AC41" i="17" s="1"/>
  <c r="P38" i="23"/>
  <c r="P40" i="23" s="1"/>
  <c r="AG28" i="24"/>
  <c r="H38" i="24"/>
  <c r="H40" i="24" s="1"/>
  <c r="J38" i="24"/>
  <c r="J40" i="24" s="1"/>
  <c r="S38" i="22"/>
  <c r="S40" i="22" s="1"/>
  <c r="B37" i="12"/>
  <c r="B39" i="12" s="1"/>
  <c r="AC37" i="12"/>
  <c r="AC39" i="12" s="1"/>
  <c r="AA37" i="12"/>
  <c r="AA39" i="12" s="1"/>
  <c r="X37" i="12"/>
  <c r="X39" i="12" s="1"/>
  <c r="W37" i="12"/>
  <c r="W39" i="12" s="1"/>
  <c r="V37" i="12"/>
  <c r="V39" i="12" s="1"/>
  <c r="U37" i="12"/>
  <c r="U39" i="12" s="1"/>
  <c r="Y37" i="15"/>
  <c r="Y39" i="15" s="1"/>
  <c r="N40" i="19"/>
  <c r="Y38" i="10"/>
  <c r="Y40" i="10" s="1"/>
  <c r="H38" i="22"/>
  <c r="H40" i="22" s="1"/>
  <c r="E38" i="22"/>
  <c r="E40" i="22" s="1"/>
  <c r="G38" i="22"/>
  <c r="G40" i="22" s="1"/>
  <c r="J38" i="22"/>
  <c r="J40" i="22" s="1"/>
  <c r="W38" i="22"/>
  <c r="W40" i="22" s="1"/>
  <c r="V38" i="23"/>
  <c r="V40" i="23" s="1"/>
  <c r="Z38" i="23"/>
  <c r="Z40" i="23" s="1"/>
  <c r="AF35" i="23"/>
  <c r="O38" i="24"/>
  <c r="O40" i="24" s="1"/>
  <c r="I38" i="24"/>
  <c r="I40" i="24" s="1"/>
  <c r="M38" i="24"/>
  <c r="M40" i="24" s="1"/>
  <c r="T38" i="23"/>
  <c r="T40" i="23" s="1"/>
  <c r="E38" i="23"/>
  <c r="E40" i="23" s="1"/>
  <c r="I38" i="23"/>
  <c r="I40" i="23" s="1"/>
  <c r="J38" i="23"/>
  <c r="J40" i="23" s="1"/>
  <c r="B38" i="23"/>
  <c r="B40" i="23" s="1"/>
  <c r="N38" i="23"/>
  <c r="N40" i="23" s="1"/>
  <c r="S37" i="13"/>
  <c r="S39" i="13" s="1"/>
  <c r="AF36" i="20"/>
  <c r="J40" i="19"/>
  <c r="AF9" i="20"/>
  <c r="I37" i="15"/>
  <c r="I39" i="15" s="1"/>
  <c r="V37" i="15"/>
  <c r="V39" i="15" s="1"/>
  <c r="T37" i="15"/>
  <c r="T39" i="15" s="1"/>
  <c r="AD39" i="20"/>
  <c r="AD41" i="20" s="1"/>
  <c r="U39" i="20"/>
  <c r="U41" i="20" s="1"/>
  <c r="Q39" i="20"/>
  <c r="Q41" i="20" s="1"/>
  <c r="AD38" i="10"/>
  <c r="AD40" i="10" s="1"/>
  <c r="N38" i="10"/>
  <c r="N40" i="10" s="1"/>
  <c r="AG15" i="12"/>
  <c r="N37" i="15"/>
  <c r="R37" i="15"/>
  <c r="R39" i="15" s="1"/>
  <c r="AG15" i="19"/>
  <c r="AF29" i="20"/>
  <c r="G39" i="20"/>
  <c r="G41" i="20" s="1"/>
  <c r="AE39" i="20"/>
  <c r="AE41" i="20" s="1"/>
  <c r="AA39" i="20"/>
  <c r="AA41" i="20" s="1"/>
  <c r="E39" i="20"/>
  <c r="E41" i="20" s="1"/>
  <c r="B39" i="20"/>
  <c r="B41" i="20" s="1"/>
  <c r="Z39" i="17"/>
  <c r="Z41" i="17" s="1"/>
  <c r="B39" i="17"/>
  <c r="B41" i="17" s="1"/>
  <c r="AF15" i="23"/>
  <c r="H38" i="23"/>
  <c r="H40" i="23" s="1"/>
  <c r="L38" i="23"/>
  <c r="L40" i="23" s="1"/>
  <c r="M38" i="23"/>
  <c r="M40" i="23" s="1"/>
  <c r="AG35" i="24"/>
  <c r="P38" i="24"/>
  <c r="P40" i="24" s="1"/>
  <c r="S39" i="17"/>
  <c r="S41" i="17" s="1"/>
  <c r="Q38" i="11"/>
  <c r="Q40" i="11" s="1"/>
  <c r="X38" i="11"/>
  <c r="X40" i="11" s="1"/>
  <c r="AF28" i="11"/>
  <c r="AG35" i="22"/>
  <c r="AB37" i="12"/>
  <c r="AB39" i="12" s="1"/>
  <c r="Z37" i="12"/>
  <c r="Z39" i="12" s="1"/>
  <c r="M37" i="12"/>
  <c r="M39" i="12" s="1"/>
  <c r="I37" i="12"/>
  <c r="I39" i="12" s="1"/>
  <c r="D37" i="13"/>
  <c r="D39" i="13" s="1"/>
  <c r="C39" i="13"/>
  <c r="X37" i="13"/>
  <c r="X39" i="13" s="1"/>
  <c r="N37" i="13"/>
  <c r="N39" i="13" s="1"/>
  <c r="F37" i="13"/>
  <c r="F39" i="13" s="1"/>
  <c r="N39" i="15"/>
  <c r="L37" i="15"/>
  <c r="L39" i="15" s="1"/>
  <c r="AA37" i="15"/>
  <c r="AA39" i="15" s="1"/>
  <c r="AG34" i="15"/>
  <c r="AB37" i="15"/>
  <c r="AB39" i="15" s="1"/>
  <c r="AF16" i="20"/>
  <c r="G38" i="23"/>
  <c r="G40" i="23" s="1"/>
  <c r="W38" i="23"/>
  <c r="W40" i="23" s="1"/>
  <c r="AE38" i="24"/>
  <c r="AE40" i="24" s="1"/>
  <c r="AB38" i="22"/>
  <c r="AB40" i="22" s="1"/>
  <c r="F38" i="22"/>
  <c r="F40" i="22" s="1"/>
  <c r="K38" i="23"/>
  <c r="K40" i="23" s="1"/>
  <c r="AE38" i="23"/>
  <c r="AE40" i="23" s="1"/>
  <c r="U38" i="24"/>
  <c r="U40" i="24" s="1"/>
  <c r="N39" i="17"/>
  <c r="N41" i="17" s="1"/>
  <c r="AC38" i="22"/>
  <c r="AC40" i="22" s="1"/>
  <c r="AA39" i="21"/>
  <c r="AA41" i="21" s="1"/>
  <c r="X39" i="21"/>
  <c r="X41" i="21" s="1"/>
  <c r="Y37" i="12"/>
  <c r="Y39" i="12" s="1"/>
  <c r="H37" i="12"/>
  <c r="H39" i="12" s="1"/>
  <c r="M37" i="15"/>
  <c r="M39" i="15" s="1"/>
  <c r="U37" i="15"/>
  <c r="U39" i="15" s="1"/>
  <c r="Z40" i="19"/>
  <c r="V39" i="20"/>
  <c r="V41" i="20" s="1"/>
  <c r="I39" i="20"/>
  <c r="I41" i="20" s="1"/>
  <c r="D39" i="20"/>
  <c r="O38" i="23"/>
  <c r="O40" i="23" s="1"/>
  <c r="Q38" i="23"/>
  <c r="Q40" i="23" s="1"/>
  <c r="U38" i="23"/>
  <c r="U40" i="23" s="1"/>
  <c r="AG15" i="24"/>
  <c r="K39" i="17"/>
  <c r="K41" i="17" s="1"/>
  <c r="W39" i="17"/>
  <c r="W41" i="17" s="1"/>
  <c r="Q39" i="17"/>
  <c r="Q41" i="17" s="1"/>
  <c r="V39" i="17"/>
  <c r="V41" i="17" s="1"/>
  <c r="Y38" i="11"/>
  <c r="Y40" i="11" s="1"/>
  <c r="L38" i="22"/>
  <c r="L40" i="22" s="1"/>
  <c r="AG35" i="19"/>
  <c r="L40" i="19"/>
  <c r="S40" i="19"/>
  <c r="G38" i="11"/>
  <c r="G40" i="11" s="1"/>
  <c r="W40" i="19"/>
  <c r="AA38" i="23"/>
  <c r="AA40" i="23" s="1"/>
  <c r="AA38" i="24"/>
  <c r="AA40" i="24" s="1"/>
  <c r="Y37" i="13"/>
  <c r="Y39" i="13" s="1"/>
  <c r="F37" i="15"/>
  <c r="F39" i="15" s="1"/>
  <c r="D37" i="15"/>
  <c r="D39" i="15" s="1"/>
  <c r="K37" i="15"/>
  <c r="K39" i="15" s="1"/>
  <c r="AG27" i="15"/>
  <c r="O40" i="19"/>
  <c r="AB39" i="20"/>
  <c r="T39" i="20"/>
  <c r="T41" i="20" s="1"/>
  <c r="J39" i="20"/>
  <c r="J41" i="20" s="1"/>
  <c r="AC39" i="20"/>
  <c r="AC41" i="20" s="1"/>
  <c r="Y39" i="20"/>
  <c r="Y41" i="20" s="1"/>
  <c r="AB39" i="17"/>
  <c r="AB41" i="17" s="1"/>
  <c r="X39" i="17"/>
  <c r="X41" i="17" s="1"/>
  <c r="N38" i="24"/>
  <c r="N40" i="24" s="1"/>
  <c r="G39" i="17"/>
  <c r="G41" i="17" s="1"/>
  <c r="AE38" i="22"/>
  <c r="AE40" i="22" s="1"/>
  <c r="C38" i="23"/>
  <c r="C40" i="23" s="1"/>
  <c r="R40" i="23"/>
  <c r="Q38" i="22"/>
  <c r="Q40" i="22" s="1"/>
  <c r="R38" i="22"/>
  <c r="R40" i="22" s="1"/>
  <c r="Y38" i="22"/>
  <c r="Y40" i="22" s="1"/>
  <c r="V38" i="22"/>
  <c r="V40" i="22" s="1"/>
  <c r="P38" i="22"/>
  <c r="P40" i="22" s="1"/>
  <c r="C38" i="22"/>
  <c r="C40" i="22" s="1"/>
  <c r="K38" i="22"/>
  <c r="K40" i="22" s="1"/>
  <c r="AA38" i="11"/>
  <c r="AA40" i="11" s="1"/>
  <c r="Z38" i="11"/>
  <c r="Z40" i="11" s="1"/>
  <c r="AG28" i="10"/>
  <c r="C40" i="19"/>
  <c r="AF29" i="17"/>
  <c r="AG28" i="19"/>
  <c r="AG15" i="22"/>
  <c r="K39" i="20"/>
  <c r="K41" i="20" s="1"/>
  <c r="O37" i="12"/>
  <c r="O39" i="12" s="1"/>
  <c r="F37" i="12"/>
  <c r="F39" i="12" s="1"/>
  <c r="AG8" i="12"/>
  <c r="AD27" i="13"/>
  <c r="AB37" i="13"/>
  <c r="AB39" i="13" s="1"/>
  <c r="X38" i="23"/>
  <c r="X40" i="23" s="1"/>
  <c r="AG8" i="22"/>
  <c r="AG28" i="22"/>
  <c r="B37" i="13"/>
  <c r="B39" i="13" s="1"/>
  <c r="AD15" i="13"/>
  <c r="D38" i="23"/>
  <c r="D40" i="23" s="1"/>
  <c r="AF28" i="23"/>
  <c r="AD8" i="13"/>
  <c r="D41" i="20"/>
  <c r="AD38" i="23"/>
  <c r="AD40" i="23" s="1"/>
  <c r="T37" i="13"/>
  <c r="T39" i="13" s="1"/>
  <c r="P37" i="13"/>
  <c r="P39" i="13" s="1"/>
  <c r="G37" i="13"/>
  <c r="G39" i="13" s="1"/>
  <c r="H41" i="20"/>
  <c r="AG8" i="19"/>
  <c r="AF15" i="11"/>
  <c r="AE38" i="11"/>
  <c r="AE40" i="11" s="1"/>
  <c r="Z38" i="22"/>
  <c r="Z40" i="22" s="1"/>
  <c r="I39" i="17"/>
  <c r="I41" i="17" s="1"/>
  <c r="AB38" i="23"/>
  <c r="AB40" i="23" s="1"/>
  <c r="V38" i="11"/>
  <c r="V40" i="11" s="1"/>
  <c r="AG27" i="12"/>
  <c r="L37" i="12"/>
  <c r="L39" i="12" s="1"/>
  <c r="D37" i="12"/>
  <c r="D39" i="12" s="1"/>
  <c r="G37" i="15"/>
  <c r="G39" i="15" s="1"/>
  <c r="J37" i="15"/>
  <c r="J39" i="15" s="1"/>
  <c r="AD37" i="15"/>
  <c r="AD39" i="15" s="1"/>
  <c r="C39" i="17"/>
  <c r="C41" i="17" s="1"/>
  <c r="AF16" i="17"/>
  <c r="U39" i="17"/>
  <c r="U41" i="17" s="1"/>
  <c r="H39" i="17"/>
  <c r="H41" i="17" s="1"/>
  <c r="AC40" i="19"/>
  <c r="F38" i="23"/>
  <c r="F40" i="23" s="1"/>
  <c r="Z38" i="24"/>
  <c r="Z40" i="24" s="1"/>
  <c r="E38" i="24"/>
  <c r="E40" i="24" s="1"/>
  <c r="R38" i="24"/>
  <c r="R40" i="24" s="1"/>
  <c r="G38" i="24"/>
  <c r="G40" i="24" s="1"/>
  <c r="V38" i="24"/>
  <c r="V40" i="24" s="1"/>
  <c r="AC38" i="24"/>
  <c r="AC40" i="24" s="1"/>
  <c r="Y39" i="17"/>
  <c r="Y41" i="17" s="1"/>
  <c r="AG15" i="10"/>
  <c r="O38" i="11"/>
  <c r="O40" i="11" s="1"/>
  <c r="AC38" i="11"/>
  <c r="AC40" i="11" s="1"/>
  <c r="AA40" i="19"/>
  <c r="M40" i="19"/>
  <c r="O37" i="15"/>
  <c r="O39" i="15" s="1"/>
  <c r="AB41" i="20"/>
  <c r="L41" i="20"/>
  <c r="M39" i="20"/>
  <c r="M41" i="20" s="1"/>
  <c r="W39" i="20"/>
  <c r="W41" i="20" s="1"/>
  <c r="F39" i="17"/>
  <c r="F41" i="17" s="1"/>
  <c r="AF8" i="23"/>
  <c r="B38" i="24"/>
  <c r="F38" i="24"/>
  <c r="F40" i="24" s="1"/>
  <c r="S38" i="24"/>
  <c r="S40" i="24" s="1"/>
  <c r="L38" i="24"/>
  <c r="L40" i="24" s="1"/>
  <c r="X38" i="24"/>
  <c r="X40" i="24" s="1"/>
  <c r="O39" i="17"/>
  <c r="O41" i="17" s="1"/>
  <c r="S38" i="11"/>
  <c r="S40" i="11" s="1"/>
  <c r="AA38" i="22"/>
  <c r="AA40" i="22" s="1"/>
  <c r="B38" i="22"/>
  <c r="B40" i="22" s="1"/>
  <c r="U38" i="22"/>
  <c r="U40" i="22" s="1"/>
  <c r="N39" i="21"/>
  <c r="N41" i="21" s="1"/>
  <c r="O39" i="21"/>
  <c r="O41" i="21" s="1"/>
  <c r="K39" i="21"/>
  <c r="K41" i="21" s="1"/>
  <c r="D39" i="21"/>
  <c r="D41" i="21" s="1"/>
  <c r="L39" i="21"/>
  <c r="L41" i="21" s="1"/>
  <c r="Q39" i="21"/>
  <c r="Q41" i="21" s="1"/>
  <c r="E38" i="10"/>
  <c r="E40" i="10" s="1"/>
  <c r="AF8" i="11"/>
  <c r="T38" i="11"/>
  <c r="T40" i="11" s="1"/>
  <c r="AD38" i="11"/>
  <c r="AD40" i="11" s="1"/>
  <c r="B40" i="11"/>
  <c r="V39" i="21"/>
  <c r="V41" i="21" s="1"/>
  <c r="G39" i="21"/>
  <c r="G41" i="21" s="1"/>
  <c r="Z39" i="21"/>
  <c r="Z41" i="21" s="1"/>
  <c r="C39" i="21"/>
  <c r="C41" i="21" s="1"/>
  <c r="AC38" i="10"/>
  <c r="AC40" i="10" s="1"/>
  <c r="AB38" i="10"/>
  <c r="AB40" i="10" s="1"/>
  <c r="AF38" i="10"/>
  <c r="AF40" i="10" s="1"/>
  <c r="U38" i="11"/>
  <c r="U40" i="11" s="1"/>
  <c r="L38" i="11"/>
  <c r="L40" i="11" s="1"/>
  <c r="C38" i="10"/>
  <c r="C40" i="10" s="1"/>
  <c r="G38" i="10"/>
  <c r="G40" i="10" s="1"/>
  <c r="K38" i="10"/>
  <c r="K40" i="10" s="1"/>
  <c r="O38" i="10"/>
  <c r="O40" i="10" s="1"/>
  <c r="S38" i="10"/>
  <c r="S40" i="10" s="1"/>
  <c r="U38" i="10"/>
  <c r="U40" i="10" s="1"/>
  <c r="W38" i="10"/>
  <c r="W40" i="10" s="1"/>
  <c r="AA38" i="10"/>
  <c r="AA40" i="10" s="1"/>
  <c r="AE38" i="10"/>
  <c r="AE40" i="10" s="1"/>
  <c r="D38" i="10"/>
  <c r="D40" i="10" s="1"/>
  <c r="H38" i="10"/>
  <c r="H40" i="10" s="1"/>
  <c r="L38" i="10"/>
  <c r="L40" i="10" s="1"/>
  <c r="P38" i="10"/>
  <c r="P40" i="10" s="1"/>
  <c r="T38" i="10"/>
  <c r="T40" i="10" s="1"/>
  <c r="D40" i="11"/>
  <c r="M38" i="11"/>
  <c r="M40" i="11" s="1"/>
  <c r="I38" i="11"/>
  <c r="I40" i="11" s="1"/>
  <c r="C40" i="11"/>
  <c r="K38" i="11"/>
  <c r="K40" i="11" s="1"/>
  <c r="P38" i="11"/>
  <c r="P40" i="11" s="1"/>
  <c r="AF35" i="11"/>
  <c r="I38" i="10"/>
  <c r="I40" i="10" s="1"/>
  <c r="X38" i="10"/>
  <c r="X40" i="10" s="1"/>
  <c r="M38" i="10"/>
  <c r="M40" i="10" s="1"/>
  <c r="Q38" i="10"/>
  <c r="Q40" i="10" s="1"/>
  <c r="AG35" i="10"/>
  <c r="AG36" i="21"/>
  <c r="B39" i="21"/>
  <c r="B41" i="21" s="1"/>
  <c r="M39" i="21"/>
  <c r="M41" i="21" s="1"/>
  <c r="S39" i="21"/>
  <c r="S41" i="21" s="1"/>
  <c r="E39" i="21"/>
  <c r="E41" i="21" s="1"/>
  <c r="F39" i="21"/>
  <c r="F41" i="21" s="1"/>
  <c r="AG39" i="15" l="1"/>
  <c r="AF41" i="17"/>
  <c r="AG39" i="12"/>
  <c r="AF41" i="20"/>
  <c r="AG40" i="19"/>
  <c r="AF40" i="23"/>
  <c r="B40" i="24"/>
  <c r="AG40" i="24" s="1"/>
  <c r="AG38" i="24"/>
  <c r="AF38" i="23"/>
  <c r="AG40" i="22"/>
  <c r="AD39" i="13"/>
  <c r="AF40" i="11"/>
  <c r="AG40" i="10"/>
  <c r="AG41" i="21"/>
</calcChain>
</file>

<file path=xl/sharedStrings.xml><?xml version="1.0" encoding="utf-8"?>
<sst xmlns="http://schemas.openxmlformats.org/spreadsheetml/2006/main" count="443" uniqueCount="34">
  <si>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</si>
  <si>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</si>
  <si>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</si>
  <si>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</si>
  <si>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</si>
  <si>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</si>
  <si>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</si>
  <si>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</si>
  <si>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</si>
  <si>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</si>
  <si>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</si>
  <si>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</si>
  <si>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</si>
  <si>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</si>
  <si>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New Castle Brd. of W &amp; L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</si>
  <si>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</si>
  <si>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</si>
  <si>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</si>
  <si>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</si>
  <si>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</si>
  <si>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</si>
  <si>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</si>
  <si>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</si>
  <si>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</si>
  <si>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</si>
  <si>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</si>
  <si>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</si>
  <si>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>AVG</t>
  </si>
  <si>
    <t>*Newark Resevoir</t>
  </si>
  <si>
    <t xml:space="preserve">    * Newark Reservoir</t>
  </si>
  <si>
    <t>Mean</t>
  </si>
  <si>
    <t>SUEZ Delaware</t>
  </si>
  <si>
    <t>New Castle MSC</t>
  </si>
  <si>
    <t xml:space="preserve">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</si>
</sst>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#,##0.0"/>
    <numFmt numFmtId="169" formatCode="[$-409]mmm\-yy;@"/>
    <numFmt numFmtId="170" formatCode="[$-10409]0.0;\(0.0\)"/>
  </numFmts>
  <fonts count="2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8"/>
      <name val="Arial"/>
      <family val="2"/>
    </font>
    <font>
      <sz val="16"/>
      <color indexed="23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0" fontId="17" fillId="0" borderId="0"/>
    <xf numFmtId="0" fontId="23" fillId="0" borderId="0"/>
    <xf numFmtId="0" fontId="17" fillId="0" borderId="0"/>
    <xf numFmtId="0" fontId="26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wrapText="1"/>
    </xf>
    <xf numFmtId="0" fontId="22" fillId="0" borderId="0"/>
    <xf numFmtId="0" fontId="5" fillId="0" borderId="0"/>
    <xf numFmtId="0" fontId="22" fillId="0" borderId="0"/>
    <xf numFmtId="9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/>
  </cellStyleXfs>
  <cellXfs count="198">
    <xf numFmtId="0" fontId="0" fillId="0" borderId="0" xfId="0"/>
    <xf numFmtId="17" fontId="15" fillId="0" borderId="0" xfId="0" applyNumberFormat="1" applyFont="1" applyAlignment="1" applyProtection="1">
      <alignment horizontal="left" vertical="center"/>
    </xf>
    <xf numFmtId="0" fontId="16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164" fontId="16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15" fillId="0" borderId="0" xfId="0" applyFont="1" applyProtection="1"/>
    <xf numFmtId="164" fontId="16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Protection="1"/>
    <xf numFmtId="0" fontId="16" fillId="0" borderId="0" xfId="0" applyFont="1" applyFill="1" applyProtection="1"/>
    <xf numFmtId="0" fontId="16" fillId="0" borderId="0" xfId="0" applyFont="1"/>
    <xf numFmtId="0" fontId="15" fillId="0" borderId="0" xfId="0" applyFont="1" applyFill="1" applyProtection="1"/>
    <xf numFmtId="164" fontId="16" fillId="0" borderId="0" xfId="0" applyNumberFormat="1" applyFont="1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Fill="1"/>
    <xf numFmtId="0" fontId="16" fillId="0" borderId="0" xfId="0" applyFont="1" applyAlignment="1" applyProtection="1">
      <alignment horizontal="left"/>
    </xf>
    <xf numFmtId="164" fontId="15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/>
    <xf numFmtId="164" fontId="19" fillId="0" borderId="0" xfId="0" applyNumberFormat="1" applyFont="1" applyAlignment="1" applyProtection="1">
      <alignment horizontal="left"/>
    </xf>
    <xf numFmtId="0" fontId="0" fillId="0" borderId="0" xfId="0" applyFill="1"/>
    <xf numFmtId="0" fontId="19" fillId="0" borderId="0" xfId="0" applyFont="1" applyFill="1"/>
    <xf numFmtId="166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Protection="1"/>
    <xf numFmtId="164" fontId="19" fillId="0" borderId="0" xfId="0" applyNumberFormat="1" applyFont="1" applyFill="1" applyProtection="1"/>
    <xf numFmtId="17" fontId="15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left"/>
    </xf>
    <xf numFmtId="164" fontId="19" fillId="0" borderId="0" xfId="0" applyNumberFormat="1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15" fillId="0" borderId="0" xfId="0" applyFont="1" applyFill="1" applyBorder="1" applyProtection="1"/>
    <xf numFmtId="0" fontId="16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17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/>
    <xf numFmtId="0" fontId="16" fillId="0" borderId="0" xfId="0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164" fontId="16" fillId="0" borderId="0" xfId="0" applyNumberFormat="1" applyFont="1" applyFill="1" applyBorder="1" applyProtection="1"/>
    <xf numFmtId="0" fontId="19" fillId="0" borderId="0" xfId="0" applyFont="1" applyBorder="1" applyAlignment="1">
      <alignment horizontal="left"/>
    </xf>
    <xf numFmtId="164" fontId="19" fillId="0" borderId="0" xfId="0" applyNumberFormat="1" applyFont="1" applyFill="1" applyBorder="1" applyProtection="1"/>
    <xf numFmtId="166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Border="1"/>
    <xf numFmtId="164" fontId="16" fillId="0" borderId="0" xfId="0" applyNumberFormat="1" applyFont="1" applyBorder="1" applyAlignment="1" applyProtection="1">
      <alignment horizontal="left"/>
    </xf>
    <xf numFmtId="2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5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left"/>
    </xf>
    <xf numFmtId="2" fontId="16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 vertical="center"/>
      <protection locked="0"/>
    </xf>
    <xf numFmtId="2" fontId="16" fillId="0" borderId="0" xfId="9" applyNumberFormat="1" applyFont="1" applyBorder="1" applyAlignment="1">
      <alignment horizontal="center"/>
    </xf>
    <xf numFmtId="2" fontId="20" fillId="0" borderId="0" xfId="0" applyNumberFormat="1" applyFont="1" applyBorder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19" fillId="2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/>
    <xf numFmtId="166" fontId="16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Border="1" applyAlignment="1">
      <alignment horizontal="right" vertical="center"/>
    </xf>
    <xf numFmtId="166" fontId="16" fillId="0" borderId="0" xfId="0" applyNumberFormat="1" applyFont="1" applyBorder="1" applyAlignment="1" applyProtection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Alignment="1" applyProtection="1">
      <alignment horizontal="right" vertical="center"/>
    </xf>
    <xf numFmtId="1" fontId="16" fillId="0" borderId="0" xfId="0" applyNumberFormat="1" applyFont="1" applyFill="1" applyBorder="1" applyAlignment="1" applyProtection="1">
      <alignment horizontal="right" vertical="center"/>
    </xf>
    <xf numFmtId="166" fontId="16" fillId="0" borderId="0" xfId="8" applyNumberFormat="1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166" fontId="16" fillId="0" borderId="0" xfId="5" applyNumberFormat="1" applyFont="1" applyFill="1" applyBorder="1" applyAlignment="1" applyProtection="1">
      <alignment horizontal="right" vertical="center"/>
    </xf>
    <xf numFmtId="168" fontId="16" fillId="0" borderId="0" xfId="0" applyNumberFormat="1" applyFont="1"/>
    <xf numFmtId="168" fontId="16" fillId="0" borderId="0" xfId="1" applyNumberFormat="1" applyFont="1"/>
    <xf numFmtId="168" fontId="16" fillId="0" borderId="0" xfId="1" applyNumberFormat="1" applyFont="1" applyAlignment="1">
      <alignment horizontal="right"/>
    </xf>
    <xf numFmtId="166" fontId="16" fillId="0" borderId="0" xfId="5" applyNumberFormat="1" applyFont="1" applyFill="1" applyAlignment="1" applyProtection="1">
      <alignment horizontal="center"/>
    </xf>
    <xf numFmtId="166" fontId="16" fillId="0" borderId="0" xfId="9" applyNumberFormat="1" applyFont="1" applyAlignment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center"/>
    </xf>
    <xf numFmtId="2" fontId="20" fillId="0" borderId="0" xfId="9" applyNumberFormat="1" applyFont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Protection="1"/>
    <xf numFmtId="166" fontId="16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Protection="1"/>
    <xf numFmtId="0" fontId="19" fillId="0" borderId="0" xfId="0" applyFont="1" applyBorder="1"/>
    <xf numFmtId="0" fontId="24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Fill="1" applyAlignment="1" applyProtection="1">
      <alignment horizontal="center"/>
    </xf>
    <xf numFmtId="3" fontId="16" fillId="0" borderId="0" xfId="0" applyNumberFormat="1" applyFont="1" applyBorder="1"/>
    <xf numFmtId="0" fontId="19" fillId="0" borderId="0" xfId="0" applyFont="1" applyFill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9" fillId="0" borderId="0" xfId="0" applyNumberFormat="1" applyFont="1" applyBorder="1" applyAlignment="1" applyProtection="1">
      <alignment horizontal="center"/>
    </xf>
    <xf numFmtId="166" fontId="16" fillId="0" borderId="0" xfId="4" applyNumberFormat="1" applyFont="1" applyBorder="1" applyAlignment="1">
      <alignment horizontal="center"/>
    </xf>
    <xf numFmtId="166" fontId="19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NumberFormat="1" applyFont="1" applyFill="1" applyAlignment="1" applyProtection="1">
      <alignment horizontal="center"/>
    </xf>
    <xf numFmtId="166" fontId="16" fillId="0" borderId="0" xfId="8" applyNumberFormat="1" applyFont="1" applyBorder="1" applyAlignment="1">
      <alignment horizontal="center" vertical="center"/>
    </xf>
    <xf numFmtId="164" fontId="16" fillId="0" borderId="0" xfId="0" applyNumberFormat="1" applyFont="1" applyAlignment="1" applyProtection="1">
      <alignment horizontal="center"/>
    </xf>
    <xf numFmtId="2" fontId="16" fillId="0" borderId="0" xfId="0" applyNumberFormat="1" applyFont="1" applyFill="1" applyBorder="1" applyAlignment="1" applyProtection="1">
      <alignment horizontal="right" vertical="center"/>
    </xf>
    <xf numFmtId="166" fontId="19" fillId="0" borderId="0" xfId="0" applyNumberFormat="1" applyFont="1" applyFill="1" applyBorder="1" applyAlignment="1" applyProtection="1">
      <alignment horizontal="center"/>
    </xf>
    <xf numFmtId="2" fontId="16" fillId="0" borderId="0" xfId="5" applyNumberFormat="1" applyFont="1" applyFill="1" applyBorder="1" applyAlignment="1" applyProtection="1">
      <alignment horizontal="center"/>
    </xf>
    <xf numFmtId="1" fontId="16" fillId="0" borderId="0" xfId="5" applyNumberFormat="1" applyFont="1" applyFill="1" applyBorder="1" applyAlignment="1" applyProtection="1">
      <alignment horizontal="center"/>
    </xf>
    <xf numFmtId="166" fontId="16" fillId="0" borderId="0" xfId="1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15" applyNumberFormat="1" applyFont="1" applyFill="1" applyAlignment="1">
      <alignment horizontal="center" vertic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9" applyNumberFormat="1" applyFont="1" applyBorder="1" applyAlignment="1">
      <alignment horizontal="center"/>
    </xf>
    <xf numFmtId="166" fontId="16" fillId="3" borderId="0" xfId="10" applyNumberFormat="1" applyFont="1" applyFill="1" applyBorder="1" applyAlignment="1">
      <alignment horizontal="center"/>
    </xf>
    <xf numFmtId="166" fontId="27" fillId="0" borderId="0" xfId="8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right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6" fontId="16" fillId="0" borderId="0" xfId="0" applyNumberFormat="1" applyFont="1" applyAlignment="1" applyProtection="1">
      <alignment horizontal="center"/>
    </xf>
    <xf numFmtId="166" fontId="16" fillId="0" borderId="0" xfId="7" applyNumberFormat="1" applyFont="1" applyFill="1" applyBorder="1" applyAlignment="1" applyProtection="1">
      <alignment horizontal="right"/>
    </xf>
    <xf numFmtId="166" fontId="16" fillId="0" borderId="0" xfId="7" applyNumberFormat="1" applyFont="1" applyAlignment="1" applyProtection="1">
      <alignment horizontal="right"/>
    </xf>
    <xf numFmtId="166" fontId="16" fillId="0" borderId="0" xfId="7" applyNumberFormat="1" applyFont="1" applyFill="1" applyBorder="1" applyAlignment="1">
      <alignment horizontal="right"/>
    </xf>
    <xf numFmtId="166" fontId="16" fillId="0" borderId="0" xfId="5" applyNumberFormat="1" applyFont="1" applyAlignment="1" applyProtection="1">
      <alignment horizontal="right"/>
    </xf>
    <xf numFmtId="166" fontId="16" fillId="0" borderId="0" xfId="5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center"/>
    </xf>
    <xf numFmtId="166" fontId="16" fillId="0" borderId="0" xfId="5" applyNumberFormat="1" applyFont="1" applyAlignment="1" applyProtection="1">
      <alignment horizontal="center"/>
    </xf>
    <xf numFmtId="166" fontId="16" fillId="0" borderId="0" xfId="1" applyNumberFormat="1" applyFont="1"/>
    <xf numFmtId="166" fontId="16" fillId="0" borderId="0" xfId="5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 applyProtection="1">
      <alignment horizontal="left" vertical="center"/>
    </xf>
    <xf numFmtId="165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166" fontId="16" fillId="3" borderId="0" xfId="30" applyNumberFormat="1" applyFont="1" applyFill="1" applyBorder="1" applyAlignment="1"/>
    <xf numFmtId="166" fontId="16" fillId="0" borderId="0" xfId="30" applyNumberFormat="1" applyFont="1" applyFill="1" applyBorder="1" applyAlignment="1"/>
    <xf numFmtId="166" fontId="15" fillId="0" borderId="0" xfId="0" applyNumberFormat="1" applyFont="1" applyFill="1" applyBorder="1" applyAlignment="1" applyProtection="1"/>
    <xf numFmtId="166" fontId="16" fillId="0" borderId="0" xfId="5" applyNumberFormat="1" applyFont="1" applyFill="1" applyBorder="1" applyAlignment="1"/>
    <xf numFmtId="166" fontId="16" fillId="0" borderId="0" xfId="0" applyNumberFormat="1" applyFont="1" applyFill="1" applyBorder="1" applyAlignment="1" applyProtection="1"/>
    <xf numFmtId="166" fontId="16" fillId="0" borderId="0" xfId="0" applyNumberFormat="1" applyFont="1" applyBorder="1" applyAlignment="1"/>
    <xf numFmtId="166" fontId="16" fillId="0" borderId="0" xfId="0" applyNumberFormat="1" applyFont="1" applyBorder="1" applyAlignment="1" applyProtection="1"/>
    <xf numFmtId="166" fontId="16" fillId="0" borderId="0" xfId="5" applyNumberFormat="1" applyFont="1" applyBorder="1" applyAlignment="1" applyProtection="1"/>
    <xf numFmtId="166" fontId="16" fillId="0" borderId="0" xfId="5" applyNumberFormat="1" applyFont="1" applyAlignment="1" applyProtection="1"/>
    <xf numFmtId="166" fontId="16" fillId="0" borderId="0" xfId="5" applyNumberFormat="1" applyFont="1" applyFill="1" applyBorder="1" applyAlignment="1" applyProtection="1"/>
    <xf numFmtId="166" fontId="16" fillId="0" borderId="0" xfId="0" applyNumberFormat="1" applyFont="1" applyAlignment="1" applyProtection="1"/>
    <xf numFmtId="166" fontId="16" fillId="0" borderId="0" xfId="0" applyNumberFormat="1" applyFont="1" applyAlignment="1"/>
    <xf numFmtId="166" fontId="16" fillId="0" borderId="0" xfId="0" applyNumberFormat="1" applyFont="1" applyAlignment="1">
      <alignment vertical="center"/>
    </xf>
    <xf numFmtId="1" fontId="16" fillId="0" borderId="0" xfId="0" applyNumberFormat="1" applyFont="1" applyFill="1" applyBorder="1" applyAlignment="1" applyProtection="1"/>
    <xf numFmtId="0" fontId="15" fillId="0" borderId="0" xfId="0" applyFont="1" applyFill="1" applyAlignment="1" applyProtection="1">
      <alignment horizontal="right"/>
    </xf>
    <xf numFmtId="164" fontId="15" fillId="0" borderId="0" xfId="0" applyNumberFormat="1" applyFont="1" applyFill="1" applyAlignment="1" applyProtection="1">
      <alignment horizontal="right"/>
    </xf>
    <xf numFmtId="166" fontId="16" fillId="3" borderId="0" xfId="30" applyNumberFormat="1" applyFont="1" applyFill="1" applyBorder="1" applyAlignment="1">
      <alignment horizontal="right"/>
    </xf>
    <xf numFmtId="166" fontId="16" fillId="0" borderId="0" xfId="3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/>
    </xf>
    <xf numFmtId="0" fontId="15" fillId="0" borderId="0" xfId="0" applyNumberFormat="1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right"/>
    </xf>
    <xf numFmtId="2" fontId="16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Alignment="1" applyProtection="1">
      <alignment horizontal="center"/>
    </xf>
    <xf numFmtId="0" fontId="16" fillId="0" borderId="0" xfId="0" applyFont="1" applyBorder="1" applyAlignment="1">
      <alignment horizontal="right" wrapText="1"/>
    </xf>
    <xf numFmtId="1" fontId="16" fillId="0" borderId="0" xfId="0" applyNumberFormat="1" applyFont="1" applyFill="1" applyBorder="1" applyAlignment="1" applyProtection="1">
      <alignment horizontal="right"/>
    </xf>
    <xf numFmtId="166" fontId="16" fillId="0" borderId="0" xfId="0" applyNumberFormat="1" applyFont="1" applyBorder="1" applyAlignment="1">
      <alignment horizontal="right" wrapText="1"/>
    </xf>
    <xf numFmtId="168" fontId="16" fillId="0" borderId="0" xfId="0" applyNumberFormat="1" applyFont="1" applyAlignment="1">
      <alignment horizontal="right"/>
    </xf>
    <xf numFmtId="166" fontId="27" fillId="0" borderId="0" xfId="8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right"/>
    </xf>
    <xf numFmtId="164" fontId="16" fillId="0" borderId="0" xfId="0" applyNumberFormat="1" applyFont="1" applyFill="1" applyAlignment="1" applyProtection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right"/>
    </xf>
    <xf numFmtId="166" fontId="16" fillId="3" borderId="0" xfId="30" applyNumberFormat="1" applyFont="1" applyFill="1" applyBorder="1" applyAlignment="1">
      <alignment horizontal="center"/>
    </xf>
    <xf numFmtId="166" fontId="16" fillId="0" borderId="0" xfId="30" applyNumberFormat="1" applyFont="1" applyFill="1" applyBorder="1" applyAlignment="1">
      <alignment horizontal="center"/>
    </xf>
    <xf numFmtId="166" fontId="28" fillId="0" borderId="0" xfId="6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0" xfId="30" applyNumberFormat="1" applyFont="1" applyFill="1" applyBorder="1" applyAlignment="1">
      <alignment horizontal="center" vertical="center"/>
    </xf>
    <xf numFmtId="170" fontId="28" fillId="0" borderId="0" xfId="30" applyNumberFormat="1" applyFont="1" applyBorder="1" applyAlignment="1" applyProtection="1">
      <alignment horizontal="center" vertical="center" wrapText="1" readingOrder="1"/>
      <protection locked="0"/>
    </xf>
    <xf numFmtId="170" fontId="16" fillId="0" borderId="0" xfId="30" applyNumberFormat="1" applyFont="1" applyFill="1" applyBorder="1" applyAlignment="1">
      <alignment horizontal="center" vertical="center"/>
    </xf>
    <xf numFmtId="166" fontId="20" fillId="0" borderId="0" xfId="0" applyNumberFormat="1" applyFont="1" applyBorder="1" applyAlignment="1" applyProtection="1">
      <alignment horizontal="center"/>
    </xf>
  </cellXfs>
  <cellStyles count="61">
    <cellStyle name="Comma 2" xfId="1"/>
    <cellStyle name="Comma 2 2" xfId="2"/>
    <cellStyle name="Comma 2 2 2" xfId="3"/>
    <cellStyle name="Normal" xfId="0" builtinId="0"/>
    <cellStyle name="Normal 2" xfId="4"/>
    <cellStyle name="Normal 2 2" xfId="27"/>
    <cellStyle name="Normal 3" xfId="5"/>
    <cellStyle name="Normal 3 2" xfId="6"/>
    <cellStyle name="Normal 3 2 2" xfId="7"/>
    <cellStyle name="Normal 3 3" xfId="28"/>
    <cellStyle name="Normal 4" xfId="8"/>
    <cellStyle name="Normal 4 10" xfId="18"/>
    <cellStyle name="Normal 4 11" xfId="29"/>
    <cellStyle name="Normal 4 12" xfId="32"/>
    <cellStyle name="Normal 4 13" xfId="41"/>
    <cellStyle name="Normal 4 14" xfId="50"/>
    <cellStyle name="Normal 4 15" xfId="59"/>
    <cellStyle name="Normal 4 2" xfId="10"/>
    <cellStyle name="Normal 4 2 2" xfId="19"/>
    <cellStyle name="Normal 4 2 3" xfId="30"/>
    <cellStyle name="Normal 4 2 4" xfId="33"/>
    <cellStyle name="Normal 4 2 5" xfId="42"/>
    <cellStyle name="Normal 4 2 6" xfId="51"/>
    <cellStyle name="Normal 4 3" xfId="11"/>
    <cellStyle name="Normal 4 3 2" xfId="20"/>
    <cellStyle name="Normal 4 3 3" xfId="34"/>
    <cellStyle name="Normal 4 3 4" xfId="43"/>
    <cellStyle name="Normal 4 3 5" xfId="52"/>
    <cellStyle name="Normal 4 4" xfId="12"/>
    <cellStyle name="Normal 4 4 2" xfId="21"/>
    <cellStyle name="Normal 4 4 3" xfId="35"/>
    <cellStyle name="Normal 4 4 4" xfId="44"/>
    <cellStyle name="Normal 4 4 5" xfId="53"/>
    <cellStyle name="Normal 4 5" xfId="13"/>
    <cellStyle name="Normal 4 5 2" xfId="22"/>
    <cellStyle name="Normal 4 5 3" xfId="36"/>
    <cellStyle name="Normal 4 5 4" xfId="45"/>
    <cellStyle name="Normal 4 5 5" xfId="54"/>
    <cellStyle name="Normal 4 6" xfId="14"/>
    <cellStyle name="Normal 4 6 2" xfId="23"/>
    <cellStyle name="Normal 4 6 3" xfId="37"/>
    <cellStyle name="Normal 4 6 4" xfId="46"/>
    <cellStyle name="Normal 4 6 5" xfId="55"/>
    <cellStyle name="Normal 4 7" xfId="15"/>
    <cellStyle name="Normal 4 7 2" xfId="24"/>
    <cellStyle name="Normal 4 7 3" xfId="38"/>
    <cellStyle name="Normal 4 7 4" xfId="47"/>
    <cellStyle name="Normal 4 7 5" xfId="56"/>
    <cellStyle name="Normal 4 8" xfId="16"/>
    <cellStyle name="Normal 4 8 2" xfId="25"/>
    <cellStyle name="Normal 4 8 3" xfId="39"/>
    <cellStyle name="Normal 4 8 4" xfId="48"/>
    <cellStyle name="Normal 4 8 5" xfId="57"/>
    <cellStyle name="Normal 4 9" xfId="17"/>
    <cellStyle name="Normal 4 9 2" xfId="26"/>
    <cellStyle name="Normal 4 9 3" xfId="40"/>
    <cellStyle name="Normal 4 9 4" xfId="49"/>
    <cellStyle name="Normal 4 9 5" xfId="58"/>
    <cellStyle name="Normal 7" xfId="60"/>
    <cellStyle name="Normal_December01" xfId="9"/>
    <cellStyle name="Percent 2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29" sqref="B29"/>
    </sheetView>
  </sheetViews>
  <sheetFormatPr defaultColWidth="11.53515625" defaultRowHeight="20" x14ac:dyDescent="0.4"/>
  <cols>
    <col min="1" max="1" width="33.07421875" style="51" customWidth="1"/>
    <col min="2" max="2" width="13.69140625" style="51" customWidth="1"/>
    <col min="3" max="33" width="8.23046875" style="51" customWidth="1"/>
    <col min="34" max="16384" width="11.53515625" style="51"/>
  </cols>
  <sheetData>
    <row r="1" spans="1:34" ht="20.149999999999999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20.149999999999999" customHeight="1" x14ac:dyDescent="0.4">
      <c r="A2" s="28">
        <v>43101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0.149999999999999" customHeight="1" x14ac:dyDescent="0.4">
      <c r="A3" s="30" t="s">
        <v>19</v>
      </c>
      <c r="Z3" s="52"/>
      <c r="AA3" s="30"/>
      <c r="AB3" s="52"/>
      <c r="AC3" s="52"/>
      <c r="AD3" s="52"/>
      <c r="AE3" s="52"/>
      <c r="AF3" s="52"/>
      <c r="AG3" s="52"/>
      <c r="AH3" s="29"/>
    </row>
    <row r="4" spans="1:34" ht="20.149999999999999" customHeight="1" x14ac:dyDescent="0.4">
      <c r="A4" s="33"/>
      <c r="B4" s="91">
        <v>1</v>
      </c>
      <c r="C4" s="91">
        <v>2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  <c r="L4" s="91">
        <v>11</v>
      </c>
      <c r="M4" s="91">
        <v>12</v>
      </c>
      <c r="N4" s="91">
        <v>13</v>
      </c>
      <c r="O4" s="91">
        <v>14</v>
      </c>
      <c r="P4" s="91">
        <v>15</v>
      </c>
      <c r="Q4" s="71">
        <v>16</v>
      </c>
      <c r="R4" s="71">
        <v>17</v>
      </c>
      <c r="S4" s="43">
        <v>18</v>
      </c>
      <c r="T4" s="43">
        <v>19</v>
      </c>
      <c r="U4" s="43">
        <v>20</v>
      </c>
      <c r="V4" s="43">
        <v>21</v>
      </c>
      <c r="W4" s="43">
        <v>22</v>
      </c>
      <c r="X4" s="43">
        <v>23</v>
      </c>
      <c r="Y4" s="43">
        <v>24</v>
      </c>
      <c r="Z4" s="71">
        <v>25</v>
      </c>
      <c r="AA4" s="71">
        <v>26</v>
      </c>
      <c r="AB4" s="71">
        <v>27</v>
      </c>
      <c r="AC4" s="71">
        <v>28</v>
      </c>
      <c r="AD4" s="71">
        <v>29</v>
      </c>
      <c r="AE4" s="71">
        <v>30</v>
      </c>
      <c r="AF4" s="71">
        <v>31</v>
      </c>
      <c r="AG4" s="71"/>
      <c r="AH4" s="29"/>
    </row>
    <row r="5" spans="1:34" ht="20.149999999999999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92"/>
    </row>
    <row r="6" spans="1:34" ht="20.149999999999999" customHeight="1" x14ac:dyDescent="0.4">
      <c r="A6" s="33" t="s">
        <v>1</v>
      </c>
      <c r="B6" s="121">
        <v>0</v>
      </c>
      <c r="C6" s="121">
        <v>0</v>
      </c>
      <c r="D6" s="121">
        <v>0</v>
      </c>
      <c r="E6" s="121">
        <v>0</v>
      </c>
      <c r="F6" s="121">
        <v>0.85370199999999996</v>
      </c>
      <c r="G6" s="121">
        <v>2.4104860000000001</v>
      </c>
      <c r="H6" s="121">
        <v>2.3995440000000001</v>
      </c>
      <c r="I6" s="121">
        <v>2.3943780000000001</v>
      </c>
      <c r="J6" s="121">
        <v>4.2757540000000001</v>
      </c>
      <c r="K6" s="121">
        <v>3.5766010000000001</v>
      </c>
      <c r="L6" s="132">
        <v>3.3974220000000002</v>
      </c>
      <c r="M6" s="121">
        <v>5.0540620000000001</v>
      </c>
      <c r="N6" s="121">
        <v>4.9986300000000004</v>
      </c>
      <c r="O6" s="121">
        <v>5.030265</v>
      </c>
      <c r="P6" s="121">
        <v>4.9000680000000001</v>
      </c>
      <c r="Q6" s="121">
        <v>5.1927250000000003</v>
      </c>
      <c r="R6" s="121">
        <v>5.8508680000000002</v>
      </c>
      <c r="S6" s="121">
        <v>5.8166510000000002</v>
      </c>
      <c r="T6" s="121">
        <v>5.8543839999999996</v>
      </c>
      <c r="U6" s="121">
        <v>5.8300289999999997</v>
      </c>
      <c r="V6" s="121">
        <v>5.8231419999999998</v>
      </c>
      <c r="W6" s="121">
        <v>5.7737299999999996</v>
      </c>
      <c r="X6" s="121">
        <v>5.7899070000000004</v>
      </c>
      <c r="Y6" s="121">
        <v>5.6362550000000002</v>
      </c>
      <c r="Z6" s="121">
        <v>5.8284079999999996</v>
      </c>
      <c r="AA6" s="121">
        <v>5.6825609999999998</v>
      </c>
      <c r="AB6" s="121">
        <v>5.8241880000000004</v>
      </c>
      <c r="AC6" s="121">
        <v>5.7487830000000004</v>
      </c>
      <c r="AD6" s="132">
        <v>5.8108969999999998</v>
      </c>
      <c r="AE6" s="121">
        <v>5.699948</v>
      </c>
      <c r="AF6" s="132">
        <v>5.8122930000000004</v>
      </c>
      <c r="AG6" s="44"/>
      <c r="AH6" s="35"/>
    </row>
    <row r="7" spans="1:34" ht="20.149999999999999" customHeight="1" x14ac:dyDescent="0.4">
      <c r="A7" s="33" t="s">
        <v>2</v>
      </c>
      <c r="B7" s="121">
        <v>16.734840000000002</v>
      </c>
      <c r="C7" s="121">
        <v>15.967220500000003</v>
      </c>
      <c r="D7" s="121">
        <v>16.35384925</v>
      </c>
      <c r="E7" s="121">
        <v>17.3454975</v>
      </c>
      <c r="F7" s="121">
        <v>15.9644955</v>
      </c>
      <c r="G7" s="121">
        <v>14.341453749999998</v>
      </c>
      <c r="H7" s="121">
        <v>15.502068749999999</v>
      </c>
      <c r="I7" s="121">
        <v>13.877986999999999</v>
      </c>
      <c r="J7" s="121">
        <v>16.271462</v>
      </c>
      <c r="K7" s="121">
        <v>15.705438749999999</v>
      </c>
      <c r="L7" s="121">
        <v>15.538347749999998</v>
      </c>
      <c r="M7" s="121">
        <v>15.180931250000002</v>
      </c>
      <c r="N7" s="121">
        <v>14.86961825</v>
      </c>
      <c r="O7" s="121">
        <v>13.18473125</v>
      </c>
      <c r="P7" s="121">
        <v>12.619807750000001</v>
      </c>
      <c r="Q7" s="121">
        <v>12.796799</v>
      </c>
      <c r="R7" s="121">
        <v>11.93283375</v>
      </c>
      <c r="S7" s="121">
        <v>13.9523835</v>
      </c>
      <c r="T7" s="121">
        <v>11.40287575</v>
      </c>
      <c r="U7" s="121">
        <v>10.681944</v>
      </c>
      <c r="V7" s="121">
        <v>11.0471845</v>
      </c>
      <c r="W7" s="121">
        <v>12.400757</v>
      </c>
      <c r="X7" s="121">
        <v>10.4217245</v>
      </c>
      <c r="Y7" s="121">
        <v>11.158162999999998</v>
      </c>
      <c r="Z7" s="121">
        <v>10.6159655</v>
      </c>
      <c r="AA7" s="121">
        <v>10.611538250000001</v>
      </c>
      <c r="AB7" s="121">
        <v>10.964046249999999</v>
      </c>
      <c r="AC7" s="121">
        <v>9.82199125</v>
      </c>
      <c r="AD7" s="121">
        <v>10.741007999999997</v>
      </c>
      <c r="AE7" s="121">
        <v>12.134091250000001</v>
      </c>
      <c r="AF7" s="121">
        <v>12.114968500000002</v>
      </c>
      <c r="AG7" s="44"/>
    </row>
    <row r="8" spans="1:34" ht="20.149999999999999" customHeight="1" x14ac:dyDescent="0.45">
      <c r="A8" s="33"/>
      <c r="B8" s="44">
        <f t="shared" ref="B8:AF8" si="0">SUM(B6:B7)</f>
        <v>16.734840000000002</v>
      </c>
      <c r="C8" s="44">
        <f t="shared" si="0"/>
        <v>15.967220500000003</v>
      </c>
      <c r="D8" s="44">
        <f t="shared" si="0"/>
        <v>16.35384925</v>
      </c>
      <c r="E8" s="44">
        <f t="shared" si="0"/>
        <v>17.3454975</v>
      </c>
      <c r="F8" s="44">
        <f t="shared" si="0"/>
        <v>16.8181975</v>
      </c>
      <c r="G8" s="44">
        <f t="shared" si="0"/>
        <v>16.751939749999998</v>
      </c>
      <c r="H8" s="44">
        <f t="shared" si="0"/>
        <v>17.901612749999998</v>
      </c>
      <c r="I8" s="44">
        <f t="shared" si="0"/>
        <v>16.272365000000001</v>
      </c>
      <c r="J8" s="44">
        <f t="shared" si="0"/>
        <v>20.547215999999999</v>
      </c>
      <c r="K8" s="44">
        <f t="shared" si="0"/>
        <v>19.282039749999999</v>
      </c>
      <c r="L8" s="44">
        <f t="shared" si="0"/>
        <v>18.935769749999999</v>
      </c>
      <c r="M8" s="44">
        <f t="shared" si="0"/>
        <v>20.234993250000002</v>
      </c>
      <c r="N8" s="44">
        <f t="shared" si="0"/>
        <v>19.868248250000001</v>
      </c>
      <c r="O8" s="44">
        <f t="shared" si="0"/>
        <v>18.214996249999999</v>
      </c>
      <c r="P8" s="44">
        <f t="shared" si="0"/>
        <v>17.519875750000001</v>
      </c>
      <c r="Q8" s="44">
        <f t="shared" si="0"/>
        <v>17.989523999999999</v>
      </c>
      <c r="R8" s="44">
        <f t="shared" si="0"/>
        <v>17.783701749999999</v>
      </c>
      <c r="S8" s="44">
        <f t="shared" si="0"/>
        <v>19.7690345</v>
      </c>
      <c r="T8" s="44">
        <f t="shared" si="0"/>
        <v>17.257259749999999</v>
      </c>
      <c r="U8" s="44">
        <f t="shared" si="0"/>
        <v>16.511972999999998</v>
      </c>
      <c r="V8" s="44">
        <f t="shared" si="0"/>
        <v>16.870326500000001</v>
      </c>
      <c r="W8" s="44">
        <f t="shared" si="0"/>
        <v>18.174486999999999</v>
      </c>
      <c r="X8" s="44">
        <f t="shared" si="0"/>
        <v>16.211631499999999</v>
      </c>
      <c r="Y8" s="44">
        <f t="shared" si="0"/>
        <v>16.794418</v>
      </c>
      <c r="Z8" s="44">
        <f t="shared" si="0"/>
        <v>16.444373499999998</v>
      </c>
      <c r="AA8" s="44">
        <f t="shared" si="0"/>
        <v>16.294099250000002</v>
      </c>
      <c r="AB8" s="44">
        <f t="shared" si="0"/>
        <v>16.788234249999999</v>
      </c>
      <c r="AC8" s="44">
        <f t="shared" si="0"/>
        <v>15.570774249999999</v>
      </c>
      <c r="AD8" s="44">
        <f t="shared" si="0"/>
        <v>16.551904999999998</v>
      </c>
      <c r="AE8" s="44">
        <f t="shared" si="0"/>
        <v>17.83403925</v>
      </c>
      <c r="AF8" s="44">
        <f t="shared" si="0"/>
        <v>17.9272615</v>
      </c>
      <c r="AG8" s="93">
        <f>SUM(B8:AF8)/31</f>
        <v>17.5329582016129</v>
      </c>
    </row>
    <row r="9" spans="1:34" ht="20.149999999999999" customHeight="1" x14ac:dyDescent="0.4">
      <c r="A9" s="34" t="s">
        <v>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</row>
    <row r="10" spans="1:34" ht="20.149999999999999" customHeight="1" x14ac:dyDescent="0.45">
      <c r="A10" s="33" t="s">
        <v>18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44"/>
    </row>
    <row r="11" spans="1:34" ht="20.149999999999999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44"/>
    </row>
    <row r="12" spans="1:34" ht="20.149999999999999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44"/>
    </row>
    <row r="13" spans="1:34" ht="20.149999999999999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44"/>
    </row>
    <row r="14" spans="1:34" ht="20.149999999999999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44"/>
    </row>
    <row r="15" spans="1:34" ht="20.149999999999999" customHeight="1" x14ac:dyDescent="0.4">
      <c r="A15" s="33"/>
      <c r="B15" s="44">
        <f t="shared" ref="B15:AF15" si="1">SUM(B10:B14)</f>
        <v>0</v>
      </c>
      <c r="C15" s="44">
        <f t="shared" si="1"/>
        <v>0</v>
      </c>
      <c r="D15" s="44">
        <f t="shared" si="1"/>
        <v>0</v>
      </c>
      <c r="E15" s="44">
        <f t="shared" si="1"/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  <c r="Q15" s="44">
        <f t="shared" si="1"/>
        <v>0</v>
      </c>
      <c r="R15" s="44">
        <f t="shared" si="1"/>
        <v>0</v>
      </c>
      <c r="S15" s="44">
        <f t="shared" si="1"/>
        <v>0</v>
      </c>
      <c r="T15" s="44">
        <f t="shared" si="1"/>
        <v>0</v>
      </c>
      <c r="U15" s="44">
        <f t="shared" si="1"/>
        <v>0</v>
      </c>
      <c r="V15" s="44">
        <f t="shared" si="1"/>
        <v>0</v>
      </c>
      <c r="W15" s="44">
        <f t="shared" si="1"/>
        <v>0</v>
      </c>
      <c r="X15" s="44">
        <f t="shared" si="1"/>
        <v>0</v>
      </c>
      <c r="Y15" s="44">
        <f t="shared" si="1"/>
        <v>0</v>
      </c>
      <c r="Z15" s="44">
        <f t="shared" si="1"/>
        <v>0</v>
      </c>
      <c r="AA15" s="44">
        <f t="shared" si="1"/>
        <v>0</v>
      </c>
      <c r="AB15" s="44">
        <f t="shared" si="1"/>
        <v>0</v>
      </c>
      <c r="AC15" s="44">
        <f t="shared" si="1"/>
        <v>0</v>
      </c>
      <c r="AD15" s="44">
        <f t="shared" si="1"/>
        <v>0</v>
      </c>
      <c r="AE15" s="44">
        <f t="shared" si="1"/>
        <v>0</v>
      </c>
      <c r="AF15" s="44">
        <f t="shared" si="1"/>
        <v>0</v>
      </c>
      <c r="AG15" s="44">
        <f>SUM(B15:AF15)/31</f>
        <v>0</v>
      </c>
    </row>
    <row r="16" spans="1:34" ht="20.149999999999999" customHeight="1" x14ac:dyDescent="0.4">
      <c r="A16" s="36" t="s">
        <v>31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4" ht="20.149999999999999" customHeight="1" x14ac:dyDescent="0.4">
      <c r="A17" s="33" t="s">
        <v>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44"/>
    </row>
    <row r="18" spans="1:34" ht="20.149999999999999" customHeight="1" x14ac:dyDescent="0.4">
      <c r="A18" s="33" t="s">
        <v>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44"/>
    </row>
    <row r="19" spans="1:34" ht="20.149999999999999" customHeight="1" x14ac:dyDescent="0.4">
      <c r="A19" s="33" t="s">
        <v>23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71"/>
    </row>
    <row r="20" spans="1:34" ht="20.149999999999999" customHeight="1" x14ac:dyDescent="0.4">
      <c r="A20" s="33" t="s">
        <v>22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44"/>
    </row>
    <row r="21" spans="1:34" ht="20.149999999999999" customHeight="1" x14ac:dyDescent="0.4">
      <c r="A21" s="33" t="s">
        <v>24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44"/>
    </row>
    <row r="22" spans="1:34" ht="20.149999999999999" customHeight="1" x14ac:dyDescent="0.4">
      <c r="A22" s="33" t="s">
        <v>25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44"/>
    </row>
    <row r="23" spans="1:34" ht="20.149999999999999" customHeight="1" x14ac:dyDescent="0.4">
      <c r="A23" s="33" t="s">
        <v>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44"/>
      <c r="AH23" s="33"/>
    </row>
    <row r="24" spans="1:34" ht="20.149999999999999" customHeight="1" x14ac:dyDescent="0.4">
      <c r="A24" s="33" t="s">
        <v>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44"/>
    </row>
    <row r="25" spans="1:34" ht="20.149999999999999" customHeight="1" x14ac:dyDescent="0.4">
      <c r="A25" s="33" t="s">
        <v>10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44"/>
    </row>
    <row r="26" spans="1:34" ht="20.149999999999999" customHeight="1" x14ac:dyDescent="0.4">
      <c r="A26" s="33" t="s">
        <v>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4" ht="20.149999999999999" customHeight="1" x14ac:dyDescent="0.45">
      <c r="A27" s="33"/>
      <c r="B27" s="44">
        <f t="shared" ref="B27:AF27" si="2">SUM(B17+B23+B24+B25+B26)</f>
        <v>0</v>
      </c>
      <c r="C27" s="44">
        <f t="shared" si="2"/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44">
        <f t="shared" si="2"/>
        <v>0</v>
      </c>
      <c r="T27" s="44">
        <f t="shared" si="2"/>
        <v>0</v>
      </c>
      <c r="U27" s="44">
        <f t="shared" si="2"/>
        <v>0</v>
      </c>
      <c r="V27" s="44">
        <f t="shared" si="2"/>
        <v>0</v>
      </c>
      <c r="W27" s="44">
        <f t="shared" si="2"/>
        <v>0</v>
      </c>
      <c r="X27" s="44">
        <f t="shared" si="2"/>
        <v>0</v>
      </c>
      <c r="Y27" s="44">
        <f t="shared" si="2"/>
        <v>0</v>
      </c>
      <c r="Z27" s="44">
        <f t="shared" si="2"/>
        <v>0</v>
      </c>
      <c r="AA27" s="44">
        <f t="shared" si="2"/>
        <v>0</v>
      </c>
      <c r="AB27" s="44">
        <f t="shared" si="2"/>
        <v>0</v>
      </c>
      <c r="AC27" s="44">
        <f t="shared" si="2"/>
        <v>0</v>
      </c>
      <c r="AD27" s="44">
        <f t="shared" si="2"/>
        <v>0</v>
      </c>
      <c r="AE27" s="44">
        <f t="shared" si="2"/>
        <v>0</v>
      </c>
      <c r="AF27" s="44">
        <f t="shared" si="2"/>
        <v>0</v>
      </c>
      <c r="AG27" s="93">
        <f>SUM(B27:AF27)/31</f>
        <v>0</v>
      </c>
    </row>
    <row r="28" spans="1:34" ht="20.149999999999999" customHeight="1" x14ac:dyDescent="0.4">
      <c r="A28" s="34" t="s">
        <v>11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4" ht="20.149999999999999" customHeight="1" x14ac:dyDescent="0.4">
      <c r="A29" s="33" t="s">
        <v>12</v>
      </c>
      <c r="B29" s="44">
        <v>1750500</v>
      </c>
      <c r="C29" s="44">
        <v>904000</v>
      </c>
      <c r="D29" s="44">
        <v>0</v>
      </c>
      <c r="E29" s="44">
        <v>0</v>
      </c>
      <c r="F29" s="44">
        <v>1123512</v>
      </c>
      <c r="G29" s="44">
        <v>1790800</v>
      </c>
      <c r="H29" s="44">
        <v>1257212</v>
      </c>
      <c r="I29" s="43">
        <v>1333518</v>
      </c>
      <c r="J29" s="44">
        <v>1741540</v>
      </c>
      <c r="K29" s="44">
        <v>1467988</v>
      </c>
      <c r="L29" s="44">
        <v>2149292</v>
      </c>
      <c r="M29" s="44">
        <v>1322530</v>
      </c>
      <c r="N29" s="44">
        <v>1754152</v>
      </c>
      <c r="O29" s="44">
        <v>0</v>
      </c>
      <c r="P29" s="44">
        <v>1280120</v>
      </c>
      <c r="Q29" s="44">
        <v>1881340</v>
      </c>
      <c r="R29" s="44">
        <v>1264128</v>
      </c>
      <c r="S29" s="44">
        <v>1618572</v>
      </c>
      <c r="T29" s="44">
        <v>2116040</v>
      </c>
      <c r="U29" s="44">
        <v>926020</v>
      </c>
      <c r="V29" s="44">
        <v>1102480</v>
      </c>
      <c r="W29" s="44">
        <v>1844416</v>
      </c>
      <c r="X29" s="44">
        <v>1665604</v>
      </c>
      <c r="Y29" s="44">
        <v>1463430</v>
      </c>
      <c r="Z29" s="44">
        <v>1332862</v>
      </c>
      <c r="AA29" s="44">
        <v>1070628</v>
      </c>
      <c r="AB29" s="44">
        <v>1809120</v>
      </c>
      <c r="AC29" s="44">
        <v>1570390</v>
      </c>
      <c r="AD29" s="44">
        <v>688050</v>
      </c>
      <c r="AE29" s="44">
        <v>2086100</v>
      </c>
      <c r="AF29" s="44">
        <v>1083050</v>
      </c>
      <c r="AG29" s="44"/>
    </row>
    <row r="30" spans="1:34" ht="20.149999999999999" customHeight="1" x14ac:dyDescent="0.4">
      <c r="A30" s="35" t="s">
        <v>28</v>
      </c>
      <c r="B30" s="44">
        <v>0</v>
      </c>
      <c r="C30" s="44">
        <v>0</v>
      </c>
      <c r="D30" s="44">
        <v>1287190</v>
      </c>
      <c r="E30" s="44">
        <v>1238918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772448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f>SUM(B30:AF30)</f>
        <v>3298556</v>
      </c>
    </row>
    <row r="31" spans="1:34" ht="20.149999999999999" customHeight="1" x14ac:dyDescent="0.4">
      <c r="A31" s="33" t="s">
        <v>4</v>
      </c>
      <c r="B31" s="44">
        <v>1033610</v>
      </c>
      <c r="C31" s="44">
        <v>1555280</v>
      </c>
      <c r="D31" s="44">
        <v>1315494</v>
      </c>
      <c r="E31" s="44">
        <v>1387400</v>
      </c>
      <c r="F31" s="44">
        <v>1200309</v>
      </c>
      <c r="G31" s="44">
        <v>1166041</v>
      </c>
      <c r="H31" s="44">
        <v>1469280</v>
      </c>
      <c r="I31" s="44">
        <v>1173370</v>
      </c>
      <c r="J31" s="44">
        <v>1462600</v>
      </c>
      <c r="K31" s="44">
        <v>1458310</v>
      </c>
      <c r="L31" s="44">
        <v>960190</v>
      </c>
      <c r="M31" s="44">
        <v>1393110</v>
      </c>
      <c r="N31" s="44">
        <v>2968340</v>
      </c>
      <c r="O31" s="44">
        <v>2288500</v>
      </c>
      <c r="P31" s="44">
        <v>1275940</v>
      </c>
      <c r="Q31" s="44">
        <v>1355051</v>
      </c>
      <c r="R31" s="44">
        <v>2540259</v>
      </c>
      <c r="S31" s="44">
        <v>1618460</v>
      </c>
      <c r="T31" s="44">
        <v>1163500</v>
      </c>
      <c r="U31" s="44">
        <v>1355760</v>
      </c>
      <c r="V31" s="44">
        <v>1545940</v>
      </c>
      <c r="W31" s="44">
        <v>1137482</v>
      </c>
      <c r="X31" s="44">
        <v>1520058</v>
      </c>
      <c r="Y31" s="44">
        <v>1282060</v>
      </c>
      <c r="Z31" s="44">
        <v>1032940</v>
      </c>
      <c r="AA31" s="44">
        <v>1279600</v>
      </c>
      <c r="AB31" s="44">
        <v>1566540</v>
      </c>
      <c r="AC31" s="44">
        <v>1274880</v>
      </c>
      <c r="AD31" s="44">
        <v>1300000</v>
      </c>
      <c r="AE31" s="44">
        <v>1300000</v>
      </c>
      <c r="AF31" s="44">
        <v>1300000</v>
      </c>
      <c r="AG31" s="44"/>
    </row>
    <row r="32" spans="1:34" ht="20.149999999999999" customHeight="1" x14ac:dyDescent="0.4">
      <c r="A32" s="33" t="s">
        <v>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4" ht="20.149999999999999" customHeight="1" x14ac:dyDescent="0.4">
      <c r="A33" s="33" t="s">
        <v>10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4" ht="20.149999999999999" customHeight="1" x14ac:dyDescent="0.45">
      <c r="A34" s="33"/>
      <c r="B34" s="44">
        <f t="shared" ref="B34:AF34" si="3">SUM(B29:B33)</f>
        <v>2784110</v>
      </c>
      <c r="C34" s="44">
        <f t="shared" si="3"/>
        <v>2459280</v>
      </c>
      <c r="D34" s="44">
        <f t="shared" si="3"/>
        <v>2602684</v>
      </c>
      <c r="E34" s="44">
        <f t="shared" si="3"/>
        <v>2626318</v>
      </c>
      <c r="F34" s="44">
        <f t="shared" si="3"/>
        <v>2323821</v>
      </c>
      <c r="G34" s="44">
        <f t="shared" si="3"/>
        <v>2956841</v>
      </c>
      <c r="H34" s="44">
        <f t="shared" si="3"/>
        <v>2726492</v>
      </c>
      <c r="I34" s="44">
        <f t="shared" si="3"/>
        <v>2506888</v>
      </c>
      <c r="J34" s="44">
        <f t="shared" si="3"/>
        <v>3204140</v>
      </c>
      <c r="K34" s="44">
        <f t="shared" si="3"/>
        <v>2926298</v>
      </c>
      <c r="L34" s="44">
        <f t="shared" si="3"/>
        <v>3109482</v>
      </c>
      <c r="M34" s="44">
        <f t="shared" si="3"/>
        <v>2715640</v>
      </c>
      <c r="N34" s="44">
        <f t="shared" si="3"/>
        <v>4722492</v>
      </c>
      <c r="O34" s="44">
        <f t="shared" si="3"/>
        <v>3060948</v>
      </c>
      <c r="P34" s="44">
        <f t="shared" si="3"/>
        <v>2556060</v>
      </c>
      <c r="Q34" s="44">
        <f t="shared" si="3"/>
        <v>3236391</v>
      </c>
      <c r="R34" s="44">
        <f t="shared" si="3"/>
        <v>3804387</v>
      </c>
      <c r="S34" s="44">
        <f t="shared" si="3"/>
        <v>3237032</v>
      </c>
      <c r="T34" s="44">
        <f t="shared" si="3"/>
        <v>3279540</v>
      </c>
      <c r="U34" s="44">
        <f t="shared" si="3"/>
        <v>2281780</v>
      </c>
      <c r="V34" s="44">
        <f t="shared" si="3"/>
        <v>2648420</v>
      </c>
      <c r="W34" s="44">
        <f t="shared" si="3"/>
        <v>2981898</v>
      </c>
      <c r="X34" s="44">
        <f t="shared" si="3"/>
        <v>3185662</v>
      </c>
      <c r="Y34" s="44">
        <f t="shared" si="3"/>
        <v>2745490</v>
      </c>
      <c r="Z34" s="44">
        <f t="shared" si="3"/>
        <v>2365802</v>
      </c>
      <c r="AA34" s="44">
        <f t="shared" si="3"/>
        <v>2350228</v>
      </c>
      <c r="AB34" s="44">
        <f t="shared" si="3"/>
        <v>3375660</v>
      </c>
      <c r="AC34" s="44">
        <f t="shared" si="3"/>
        <v>2845270</v>
      </c>
      <c r="AD34" s="44">
        <f t="shared" si="3"/>
        <v>1988050</v>
      </c>
      <c r="AE34" s="44">
        <f t="shared" si="3"/>
        <v>3386100</v>
      </c>
      <c r="AF34" s="44">
        <f t="shared" si="3"/>
        <v>2383050</v>
      </c>
      <c r="AG34" s="93">
        <f>SUM(B34:AF34)/31</f>
        <v>2883104.9677419355</v>
      </c>
      <c r="AH34" s="33"/>
    </row>
    <row r="35" spans="1:34" ht="20.149999999999999" customHeight="1" x14ac:dyDescent="0.4">
      <c r="A35" s="34" t="s">
        <v>14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33"/>
    </row>
    <row r="36" spans="1:34" ht="20.149999999999999" customHeight="1" x14ac:dyDescent="0.45">
      <c r="A36" s="33" t="s">
        <v>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3">
        <f>SUM(B36:AF36)/31</f>
        <v>0</v>
      </c>
    </row>
    <row r="37" spans="1:34" ht="20.149999999999999" customHeight="1" x14ac:dyDescent="0.4">
      <c r="A37" s="33" t="s">
        <v>15</v>
      </c>
      <c r="B37" s="44">
        <f t="shared" ref="B37:AF37" si="4">SUM(B8+B15+B27+B34+B36)</f>
        <v>2784126.73484</v>
      </c>
      <c r="C37" s="44">
        <f t="shared" si="4"/>
        <v>2459295.9672205001</v>
      </c>
      <c r="D37" s="44">
        <f t="shared" si="4"/>
        <v>2602700.3538492499</v>
      </c>
      <c r="E37" s="44">
        <f t="shared" si="4"/>
        <v>2626335.3454975002</v>
      </c>
      <c r="F37" s="44">
        <f t="shared" si="4"/>
        <v>2323837.8181975</v>
      </c>
      <c r="G37" s="44">
        <f t="shared" si="4"/>
        <v>2956857.7519397498</v>
      </c>
      <c r="H37" s="44">
        <f t="shared" si="4"/>
        <v>2726509.9016127498</v>
      </c>
      <c r="I37" s="44">
        <f t="shared" si="4"/>
        <v>2506904.2723650001</v>
      </c>
      <c r="J37" s="44">
        <f t="shared" si="4"/>
        <v>3204160.547216</v>
      </c>
      <c r="K37" s="44">
        <f t="shared" si="4"/>
        <v>2926317.2820397499</v>
      </c>
      <c r="L37" s="44">
        <f t="shared" si="4"/>
        <v>3109500.9357697498</v>
      </c>
      <c r="M37" s="44">
        <f t="shared" si="4"/>
        <v>2715660.2349932501</v>
      </c>
      <c r="N37" s="44">
        <f t="shared" si="4"/>
        <v>4722511.8682482503</v>
      </c>
      <c r="O37" s="44">
        <f t="shared" si="4"/>
        <v>3060966.2149962499</v>
      </c>
      <c r="P37" s="44">
        <f t="shared" si="4"/>
        <v>2556077.5198757499</v>
      </c>
      <c r="Q37" s="44">
        <f t="shared" si="4"/>
        <v>3236408.9895239999</v>
      </c>
      <c r="R37" s="44">
        <f t="shared" si="4"/>
        <v>3804404.78370175</v>
      </c>
      <c r="S37" s="44">
        <f t="shared" si="4"/>
        <v>3237051.7690344998</v>
      </c>
      <c r="T37" s="44">
        <f t="shared" si="4"/>
        <v>3279557.2572597498</v>
      </c>
      <c r="U37" s="44">
        <f t="shared" si="4"/>
        <v>2281796.5119730001</v>
      </c>
      <c r="V37" s="44">
        <f t="shared" si="4"/>
        <v>2648436.8703264999</v>
      </c>
      <c r="W37" s="44">
        <f t="shared" si="4"/>
        <v>2981916.1744869999</v>
      </c>
      <c r="X37" s="44">
        <f t="shared" si="4"/>
        <v>3185678.2116315002</v>
      </c>
      <c r="Y37" s="44">
        <f t="shared" si="4"/>
        <v>2745506.7944180002</v>
      </c>
      <c r="Z37" s="44">
        <f t="shared" si="4"/>
        <v>2365818.4443735001</v>
      </c>
      <c r="AA37" s="44">
        <f t="shared" si="4"/>
        <v>2350244.2940992499</v>
      </c>
      <c r="AB37" s="44">
        <f t="shared" si="4"/>
        <v>3375676.7882342502</v>
      </c>
      <c r="AC37" s="44">
        <f t="shared" si="4"/>
        <v>2845285.5707742502</v>
      </c>
      <c r="AD37" s="44">
        <f t="shared" si="4"/>
        <v>1988066.5519049999</v>
      </c>
      <c r="AE37" s="44">
        <f t="shared" si="4"/>
        <v>3386117.8340392499</v>
      </c>
      <c r="AF37" s="44">
        <f t="shared" si="4"/>
        <v>2383067.9272615002</v>
      </c>
      <c r="AG37" s="44"/>
    </row>
    <row r="38" spans="1:34" ht="20.149999999999999" customHeight="1" x14ac:dyDescent="0.4">
      <c r="A38" s="33" t="s">
        <v>16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/>
    </row>
    <row r="39" spans="1:34" ht="20.149999999999999" customHeight="1" x14ac:dyDescent="0.45">
      <c r="A39" s="34" t="s">
        <v>20</v>
      </c>
      <c r="B39" s="44">
        <f t="shared" ref="B39:AF39" si="5">SUM(B37:B38)</f>
        <v>2784126.73484</v>
      </c>
      <c r="C39" s="44">
        <f t="shared" si="5"/>
        <v>2459295.9672205001</v>
      </c>
      <c r="D39" s="44">
        <f t="shared" si="5"/>
        <v>2602700.3538492499</v>
      </c>
      <c r="E39" s="44">
        <f t="shared" si="5"/>
        <v>2626335.3454975002</v>
      </c>
      <c r="F39" s="44">
        <f t="shared" si="5"/>
        <v>2323837.8181975</v>
      </c>
      <c r="G39" s="44">
        <f t="shared" si="5"/>
        <v>2956857.7519397498</v>
      </c>
      <c r="H39" s="44">
        <f t="shared" si="5"/>
        <v>2726509.9016127498</v>
      </c>
      <c r="I39" s="44">
        <f t="shared" si="5"/>
        <v>2506904.2723650001</v>
      </c>
      <c r="J39" s="44">
        <f t="shared" si="5"/>
        <v>3204160.547216</v>
      </c>
      <c r="K39" s="44">
        <f t="shared" si="5"/>
        <v>2926317.2820397499</v>
      </c>
      <c r="L39" s="44">
        <f t="shared" si="5"/>
        <v>3109500.9357697498</v>
      </c>
      <c r="M39" s="44">
        <f t="shared" si="5"/>
        <v>2715660.2349932501</v>
      </c>
      <c r="N39" s="44">
        <f t="shared" si="5"/>
        <v>4722511.8682482503</v>
      </c>
      <c r="O39" s="44">
        <f t="shared" si="5"/>
        <v>3060966.2149962499</v>
      </c>
      <c r="P39" s="44">
        <f t="shared" si="5"/>
        <v>2556077.5198757499</v>
      </c>
      <c r="Q39" s="44">
        <f t="shared" si="5"/>
        <v>3236408.9895239999</v>
      </c>
      <c r="R39" s="44">
        <f t="shared" si="5"/>
        <v>3804404.78370175</v>
      </c>
      <c r="S39" s="44">
        <f t="shared" si="5"/>
        <v>3237051.7690344998</v>
      </c>
      <c r="T39" s="44">
        <f t="shared" si="5"/>
        <v>3279557.2572597498</v>
      </c>
      <c r="U39" s="44">
        <f t="shared" si="5"/>
        <v>2281796.5119730001</v>
      </c>
      <c r="V39" s="44">
        <f t="shared" si="5"/>
        <v>2648436.8703264999</v>
      </c>
      <c r="W39" s="44">
        <f t="shared" si="5"/>
        <v>2981916.1744869999</v>
      </c>
      <c r="X39" s="44">
        <f t="shared" si="5"/>
        <v>3185678.2116315002</v>
      </c>
      <c r="Y39" s="44">
        <f t="shared" si="5"/>
        <v>2745506.7944180002</v>
      </c>
      <c r="Z39" s="44">
        <f t="shared" si="5"/>
        <v>2365818.4443735001</v>
      </c>
      <c r="AA39" s="44">
        <f t="shared" si="5"/>
        <v>2350244.2940992499</v>
      </c>
      <c r="AB39" s="44">
        <f t="shared" si="5"/>
        <v>3375676.7882342502</v>
      </c>
      <c r="AC39" s="44">
        <f t="shared" si="5"/>
        <v>2845285.5707742502</v>
      </c>
      <c r="AD39" s="44">
        <f t="shared" si="5"/>
        <v>1988066.5519049999</v>
      </c>
      <c r="AE39" s="44">
        <f t="shared" si="5"/>
        <v>3386117.8340392499</v>
      </c>
      <c r="AF39" s="44">
        <f t="shared" si="5"/>
        <v>2383067.9272615002</v>
      </c>
      <c r="AG39" s="93">
        <f>SUM(B39:AF39)/31</f>
        <v>2883122.500700138</v>
      </c>
    </row>
    <row r="40" spans="1:34" ht="27.75" customHeight="1" x14ac:dyDescent="0.4">
      <c r="A40" s="34"/>
      <c r="B40" s="64"/>
      <c r="C40" s="35"/>
      <c r="D40" s="35"/>
      <c r="E40" s="35"/>
      <c r="F40" s="35"/>
      <c r="G40" s="35"/>
      <c r="H40" s="35"/>
      <c r="I40" s="64"/>
      <c r="J40" s="64"/>
      <c r="K40" s="64"/>
      <c r="L40" s="64"/>
      <c r="M40" s="64"/>
      <c r="N40" s="64"/>
      <c r="O40" s="64"/>
      <c r="P40" s="64"/>
    </row>
    <row r="41" spans="1:34" ht="27.75" customHeight="1" x14ac:dyDescent="0.4">
      <c r="A41" s="33"/>
      <c r="B41" s="33"/>
      <c r="C41" s="33"/>
      <c r="D41" s="33"/>
      <c r="E41" s="33"/>
      <c r="F41" s="33"/>
      <c r="G41" s="33"/>
      <c r="H41" s="33"/>
      <c r="I41" s="96"/>
      <c r="J41" s="96"/>
      <c r="K41" s="96"/>
      <c r="L41" s="96"/>
      <c r="M41" s="96"/>
      <c r="N41" s="96"/>
      <c r="O41" s="96"/>
      <c r="P41" s="96"/>
      <c r="Q41" s="35"/>
      <c r="R41" s="35"/>
      <c r="S41" s="33"/>
      <c r="T41" s="33"/>
      <c r="U41" s="33"/>
      <c r="V41" s="33"/>
      <c r="W41" s="33"/>
      <c r="X41" s="33"/>
      <c r="Y41" s="33"/>
      <c r="Z41" s="96"/>
      <c r="AA41" s="96"/>
      <c r="AB41" s="96"/>
      <c r="AC41" s="96"/>
      <c r="AD41" s="96"/>
      <c r="AE41" s="96"/>
      <c r="AF41" s="96"/>
      <c r="AG41" s="96"/>
    </row>
    <row r="42" spans="1:34" x14ac:dyDescent="0.4">
      <c r="AH42" s="33"/>
    </row>
    <row r="43" spans="1:34" x14ac:dyDescent="0.4">
      <c r="A43" s="33"/>
      <c r="B43" s="33"/>
      <c r="C43" s="33"/>
      <c r="D43" s="33"/>
      <c r="E43" s="33"/>
      <c r="F43" s="33"/>
      <c r="G43" s="33"/>
      <c r="H43" s="33"/>
      <c r="I43" s="96"/>
      <c r="J43" s="96"/>
      <c r="K43" s="96"/>
      <c r="L43" s="96"/>
      <c r="M43" s="96"/>
      <c r="N43" s="96"/>
      <c r="O43" s="96"/>
      <c r="P43" s="96"/>
      <c r="Q43" s="35"/>
      <c r="R43" s="35"/>
      <c r="S43" s="33"/>
      <c r="T43" s="33"/>
      <c r="U43" s="33"/>
      <c r="V43" s="33"/>
      <c r="W43" s="33"/>
      <c r="X43" s="33"/>
      <c r="Y43" s="33"/>
      <c r="Z43" s="96"/>
      <c r="AA43" s="96"/>
      <c r="AB43" s="96"/>
      <c r="AC43" s="96"/>
      <c r="AD43" s="96"/>
      <c r="AE43" s="96"/>
      <c r="AF43" s="96"/>
      <c r="AG43" s="96"/>
    </row>
    <row r="44" spans="1:34" x14ac:dyDescent="0.4">
      <c r="A44" s="33"/>
      <c r="B44" s="33"/>
      <c r="C44" s="33"/>
      <c r="D44" s="33"/>
      <c r="E44" s="33"/>
      <c r="F44" s="33"/>
      <c r="G44" s="33"/>
      <c r="H44" s="33"/>
      <c r="I44" s="96"/>
      <c r="J44" s="96"/>
      <c r="K44" s="96"/>
      <c r="L44" s="96"/>
      <c r="M44" s="96"/>
      <c r="N44" s="96"/>
      <c r="O44" s="96"/>
      <c r="P44" s="96"/>
    </row>
  </sheetData>
  <phoneticPr fontId="18" type="noConversion"/>
  <pageMargins left="0.56000000000000005" right="0.54" top="0.5" bottom="0.5" header="0.5" footer="0.5"/>
  <pageSetup scale="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Q23" sqref="Q23"/>
    </sheetView>
  </sheetViews>
  <sheetFormatPr defaultColWidth="11.53515625" defaultRowHeight="20.149999999999999" customHeight="1" x14ac:dyDescent="0.45"/>
  <cols>
    <col min="1" max="1" width="32.3046875" style="12" customWidth="1"/>
    <col min="2" max="32" width="8.23046875" style="12" customWidth="1"/>
    <col min="33" max="33" width="13.07421875" style="21" customWidth="1"/>
    <col min="34" max="16384" width="11.53515625" style="12"/>
  </cols>
  <sheetData>
    <row r="1" spans="1:33" ht="20.149999999999999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0"/>
    </row>
    <row r="2" spans="1:33" ht="20.149999999999999" customHeight="1" x14ac:dyDescent="0.45">
      <c r="A2" s="1">
        <v>43374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50"/>
    </row>
    <row r="3" spans="1:33" ht="20.149999999999999" customHeight="1" x14ac:dyDescent="0.45">
      <c r="A3" s="3" t="s">
        <v>19</v>
      </c>
      <c r="Z3" s="4"/>
      <c r="AA3" s="17"/>
      <c r="AB3" s="4"/>
      <c r="AC3" s="4"/>
      <c r="AD3" s="4"/>
      <c r="AE3" s="4"/>
      <c r="AF3" s="4"/>
      <c r="AG3" s="22"/>
    </row>
    <row r="4" spans="1:33" ht="20.149999999999999" customHeight="1" x14ac:dyDescent="0.45">
      <c r="A4" s="7"/>
      <c r="B4" s="65">
        <v>1</v>
      </c>
      <c r="C4" s="65">
        <v>2</v>
      </c>
      <c r="D4" s="65">
        <v>3</v>
      </c>
      <c r="E4" s="65">
        <v>4</v>
      </c>
      <c r="F4" s="65">
        <v>5</v>
      </c>
      <c r="G4" s="65">
        <v>6</v>
      </c>
      <c r="H4" s="65">
        <v>7</v>
      </c>
      <c r="I4" s="65">
        <v>8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7">
        <v>16</v>
      </c>
      <c r="R4" s="67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114" t="s">
        <v>30</v>
      </c>
    </row>
    <row r="5" spans="1:33" ht="20.149999999999999" customHeight="1" x14ac:dyDescent="0.45">
      <c r="A5" s="8" t="s">
        <v>0</v>
      </c>
      <c r="B5" s="11"/>
      <c r="C5" s="11"/>
      <c r="D5" s="11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4"/>
      <c r="Q5" s="9"/>
      <c r="R5" s="9"/>
      <c r="S5" s="15"/>
      <c r="T5" s="15"/>
      <c r="U5" s="15"/>
      <c r="V5" s="15"/>
      <c r="W5" s="15"/>
      <c r="X5" s="15"/>
      <c r="Y5" s="15"/>
      <c r="Z5" s="9"/>
      <c r="AA5" s="9"/>
      <c r="AB5" s="9"/>
      <c r="AC5" s="9"/>
      <c r="AD5" s="9"/>
      <c r="AE5" s="9"/>
      <c r="AF5" s="9"/>
      <c r="AG5" s="93"/>
    </row>
    <row r="6" spans="1:33" ht="20.149999999999999" customHeight="1" x14ac:dyDescent="0.45">
      <c r="A6" s="7" t="s">
        <v>1</v>
      </c>
      <c r="B6" s="193">
        <v>0</v>
      </c>
      <c r="C6" s="193">
        <v>1.8580000000000001E-3</v>
      </c>
      <c r="D6" s="193">
        <v>0</v>
      </c>
      <c r="E6" s="193">
        <v>0</v>
      </c>
      <c r="F6" s="193">
        <v>4.0408039999999996</v>
      </c>
      <c r="G6" s="193">
        <v>0</v>
      </c>
      <c r="H6" s="193">
        <v>0</v>
      </c>
      <c r="I6" s="193">
        <v>4.5721629999999998</v>
      </c>
      <c r="J6" s="193">
        <v>4.1083540000000003</v>
      </c>
      <c r="K6" s="193">
        <v>4.2293260000000004</v>
      </c>
      <c r="L6" s="193">
        <v>3.8823099999999999</v>
      </c>
      <c r="M6" s="193">
        <v>3.9795150000000001</v>
      </c>
      <c r="N6" s="193">
        <v>3.860798</v>
      </c>
      <c r="O6" s="193">
        <v>3.8972630000000001</v>
      </c>
      <c r="P6" s="193">
        <v>3.8874870000000001</v>
      </c>
      <c r="Q6" s="193">
        <v>3.8846509999999999</v>
      </c>
      <c r="R6" s="193">
        <v>3.878161</v>
      </c>
      <c r="S6" s="193">
        <v>3.9087619999999998</v>
      </c>
      <c r="T6" s="193">
        <v>3.8674810000000002</v>
      </c>
      <c r="U6" s="193">
        <v>3.8792909999999998</v>
      </c>
      <c r="V6" s="193">
        <v>3.887858</v>
      </c>
      <c r="W6" s="193">
        <v>3.876789</v>
      </c>
      <c r="X6" s="193">
        <v>3.8374869999999999</v>
      </c>
      <c r="Y6" s="193">
        <v>3.8887320000000001</v>
      </c>
      <c r="Z6" s="193">
        <v>3.8794279999999999</v>
      </c>
      <c r="AA6" s="193">
        <v>3.92327</v>
      </c>
      <c r="AB6" s="193">
        <v>3.942199</v>
      </c>
      <c r="AC6" s="193">
        <v>0</v>
      </c>
      <c r="AD6" s="193">
        <v>3.9117639999999998</v>
      </c>
      <c r="AE6" s="193">
        <v>3.8802780000000001</v>
      </c>
      <c r="AF6" s="193">
        <v>3.8778999999999999</v>
      </c>
      <c r="AG6" s="25"/>
    </row>
    <row r="7" spans="1:33" ht="20.149999999999999" customHeight="1" x14ac:dyDescent="0.45">
      <c r="A7" s="7" t="s">
        <v>2</v>
      </c>
      <c r="B7" s="194">
        <v>16.219510500000002</v>
      </c>
      <c r="C7" s="194">
        <v>16.057198</v>
      </c>
      <c r="D7" s="194">
        <v>15.779893</v>
      </c>
      <c r="E7" s="194">
        <v>15.184913249999999</v>
      </c>
      <c r="F7" s="194">
        <v>15.13215875</v>
      </c>
      <c r="G7" s="194">
        <v>14.005341750000001</v>
      </c>
      <c r="H7" s="194">
        <v>15.42929775</v>
      </c>
      <c r="I7" s="194">
        <v>14.829515750000001</v>
      </c>
      <c r="J7" s="194">
        <v>14.952458</v>
      </c>
      <c r="K7" s="194">
        <v>14.505225999999999</v>
      </c>
      <c r="L7" s="194">
        <v>13.79242225</v>
      </c>
      <c r="M7" s="194">
        <v>13.550207</v>
      </c>
      <c r="N7" s="194">
        <v>12.224577</v>
      </c>
      <c r="O7" s="194">
        <v>13.729488999999999</v>
      </c>
      <c r="P7" s="194">
        <v>12.963725250000001</v>
      </c>
      <c r="Q7" s="194">
        <v>13.25199525</v>
      </c>
      <c r="R7" s="194">
        <v>13.046958999999999</v>
      </c>
      <c r="S7" s="194">
        <v>13.984566000000001</v>
      </c>
      <c r="T7" s="194">
        <v>13.3492335</v>
      </c>
      <c r="U7" s="194">
        <v>11.86907875</v>
      </c>
      <c r="V7" s="194">
        <v>13.2582375</v>
      </c>
      <c r="W7" s="194">
        <v>13.961476000000001</v>
      </c>
      <c r="X7" s="194">
        <v>13.191122500000001</v>
      </c>
      <c r="Y7" s="194">
        <v>14.033801750000002</v>
      </c>
      <c r="Z7" s="194">
        <v>14.108139749999999</v>
      </c>
      <c r="AA7" s="194">
        <v>11.646326500000001</v>
      </c>
      <c r="AB7" s="194">
        <v>11.818926000000001</v>
      </c>
      <c r="AC7" s="194">
        <v>13.6137035</v>
      </c>
      <c r="AD7" s="194">
        <v>12.756061000000001</v>
      </c>
      <c r="AE7" s="194">
        <v>12.992773250000001</v>
      </c>
      <c r="AF7" s="194">
        <v>12.896149749999999</v>
      </c>
      <c r="AG7" s="25"/>
    </row>
    <row r="8" spans="1:33" ht="20.149999999999999" customHeight="1" x14ac:dyDescent="0.45">
      <c r="A8" s="7"/>
      <c r="B8" s="54">
        <f t="shared" ref="B8:AF8" si="0">SUM(B6:B7)</f>
        <v>16.219510500000002</v>
      </c>
      <c r="C8" s="54">
        <f t="shared" si="0"/>
        <v>16.059055999999998</v>
      </c>
      <c r="D8" s="54">
        <f t="shared" si="0"/>
        <v>15.779893</v>
      </c>
      <c r="E8" s="54">
        <f t="shared" si="0"/>
        <v>15.184913249999999</v>
      </c>
      <c r="F8" s="54">
        <f t="shared" si="0"/>
        <v>19.17296275</v>
      </c>
      <c r="G8" s="54">
        <f t="shared" si="0"/>
        <v>14.005341750000001</v>
      </c>
      <c r="H8" s="54">
        <f t="shared" si="0"/>
        <v>15.42929775</v>
      </c>
      <c r="I8" s="54">
        <f t="shared" si="0"/>
        <v>19.401678750000002</v>
      </c>
      <c r="J8" s="54">
        <f t="shared" si="0"/>
        <v>19.060811999999999</v>
      </c>
      <c r="K8" s="54">
        <f t="shared" si="0"/>
        <v>18.734552000000001</v>
      </c>
      <c r="L8" s="54">
        <f t="shared" si="0"/>
        <v>17.674732249999998</v>
      </c>
      <c r="M8" s="54">
        <f t="shared" si="0"/>
        <v>17.529722</v>
      </c>
      <c r="N8" s="54">
        <f t="shared" si="0"/>
        <v>16.085374999999999</v>
      </c>
      <c r="O8" s="54">
        <f t="shared" si="0"/>
        <v>17.626752</v>
      </c>
      <c r="P8" s="54">
        <f t="shared" si="0"/>
        <v>16.851212250000003</v>
      </c>
      <c r="Q8" s="54">
        <f t="shared" si="0"/>
        <v>17.136646249999998</v>
      </c>
      <c r="R8" s="54">
        <f t="shared" si="0"/>
        <v>16.92512</v>
      </c>
      <c r="S8" s="54">
        <f t="shared" si="0"/>
        <v>17.893328</v>
      </c>
      <c r="T8" s="54">
        <f t="shared" si="0"/>
        <v>17.216714500000002</v>
      </c>
      <c r="U8" s="54">
        <f t="shared" si="0"/>
        <v>15.74836975</v>
      </c>
      <c r="V8" s="54">
        <f t="shared" si="0"/>
        <v>17.146095500000001</v>
      </c>
      <c r="W8" s="54">
        <f t="shared" si="0"/>
        <v>17.838265</v>
      </c>
      <c r="X8" s="54">
        <f t="shared" si="0"/>
        <v>17.028609500000002</v>
      </c>
      <c r="Y8" s="54">
        <f t="shared" si="0"/>
        <v>17.922533750000003</v>
      </c>
      <c r="Z8" s="54">
        <f t="shared" si="0"/>
        <v>17.98756775</v>
      </c>
      <c r="AA8" s="54">
        <f t="shared" si="0"/>
        <v>15.569596500000001</v>
      </c>
      <c r="AB8" s="54">
        <f t="shared" si="0"/>
        <v>15.761125000000002</v>
      </c>
      <c r="AC8" s="54">
        <f t="shared" si="0"/>
        <v>13.6137035</v>
      </c>
      <c r="AD8" s="54">
        <f t="shared" si="0"/>
        <v>16.667825000000001</v>
      </c>
      <c r="AE8" s="54">
        <f t="shared" si="0"/>
        <v>16.87305125</v>
      </c>
      <c r="AF8" s="54">
        <f t="shared" si="0"/>
        <v>16.77404975</v>
      </c>
      <c r="AG8" s="25">
        <f>AVERAGE(C8:AF8)</f>
        <v>16.889963391666665</v>
      </c>
    </row>
    <row r="9" spans="1:33" ht="20.149999999999999" customHeight="1" x14ac:dyDescent="0.45">
      <c r="A9" s="8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</row>
    <row r="10" spans="1:33" ht="20.149999999999999" customHeight="1" x14ac:dyDescent="0.45">
      <c r="A10" s="7" t="s">
        <v>18</v>
      </c>
      <c r="B10" s="131">
        <v>14.698</v>
      </c>
      <c r="C10" s="89">
        <v>15.472</v>
      </c>
      <c r="D10" s="89">
        <v>16.542000000000002</v>
      </c>
      <c r="E10" s="89">
        <v>16.216000000000001</v>
      </c>
      <c r="F10" s="89">
        <v>15.025</v>
      </c>
      <c r="G10" s="89">
        <v>14.558</v>
      </c>
      <c r="H10" s="142">
        <v>15.089</v>
      </c>
      <c r="I10" s="142">
        <v>15.451000000000001</v>
      </c>
      <c r="J10" s="143">
        <v>15.4</v>
      </c>
      <c r="K10" s="142">
        <v>16.088000000000001</v>
      </c>
      <c r="L10" s="142">
        <v>15.395</v>
      </c>
      <c r="M10" s="142">
        <v>14.846</v>
      </c>
      <c r="N10" s="142">
        <v>14.058999999999999</v>
      </c>
      <c r="O10" s="142">
        <v>13.712999999999999</v>
      </c>
      <c r="P10" s="142">
        <v>15.026</v>
      </c>
      <c r="Q10" s="142">
        <v>13.750999999999999</v>
      </c>
      <c r="R10" s="142">
        <v>13.212</v>
      </c>
      <c r="S10" s="142">
        <v>15.141</v>
      </c>
      <c r="T10" s="142">
        <v>14.055</v>
      </c>
      <c r="U10" s="142">
        <v>13.778</v>
      </c>
      <c r="V10" s="142">
        <v>14.646000000000001</v>
      </c>
      <c r="W10" s="142">
        <v>14.747</v>
      </c>
      <c r="X10" s="142">
        <v>15.226000000000001</v>
      </c>
      <c r="Y10" s="143">
        <v>15.444000000000001</v>
      </c>
      <c r="Z10" s="142">
        <v>16.753</v>
      </c>
      <c r="AA10" s="142">
        <v>16.047999999999998</v>
      </c>
      <c r="AB10" s="143">
        <v>14.78</v>
      </c>
      <c r="AC10" s="142">
        <v>14.856</v>
      </c>
      <c r="AD10" s="142">
        <v>14.823</v>
      </c>
      <c r="AE10" s="142">
        <v>13.794</v>
      </c>
      <c r="AF10" s="142">
        <v>13.353</v>
      </c>
      <c r="AG10" s="25">
        <f>AVERAGE(B10:AF10)</f>
        <v>14.902741935483871</v>
      </c>
    </row>
    <row r="11" spans="1:33" ht="20.149999999999999" customHeight="1" x14ac:dyDescent="0.45">
      <c r="A11" s="6" t="s">
        <v>26</v>
      </c>
      <c r="B11" s="143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25">
        <f>AVERAGE(B11:AF11)</f>
        <v>0</v>
      </c>
    </row>
    <row r="12" spans="1:33" ht="20.149999999999999" customHeight="1" x14ac:dyDescent="0.45">
      <c r="A12" s="7" t="s">
        <v>5</v>
      </c>
      <c r="B12" s="143">
        <v>3</v>
      </c>
      <c r="C12" s="144">
        <v>2.94</v>
      </c>
      <c r="D12" s="144">
        <v>2.802</v>
      </c>
      <c r="E12" s="144">
        <v>2.738</v>
      </c>
      <c r="F12" s="144">
        <v>2.762</v>
      </c>
      <c r="G12" s="144">
        <v>2.746</v>
      </c>
      <c r="H12" s="143">
        <v>2.7629999999999999</v>
      </c>
      <c r="I12" s="143">
        <v>2.7650000000000001</v>
      </c>
      <c r="J12" s="143">
        <v>2.8</v>
      </c>
      <c r="K12" s="142">
        <v>2.762</v>
      </c>
      <c r="L12" s="143">
        <v>2.76</v>
      </c>
      <c r="M12" s="143">
        <v>2.7669999999999999</v>
      </c>
      <c r="N12" s="143">
        <v>2.7450000000000001</v>
      </c>
      <c r="O12" s="143">
        <v>2.738</v>
      </c>
      <c r="P12" s="143">
        <v>2.7469999999999999</v>
      </c>
      <c r="Q12" s="143">
        <v>2.7389999999999999</v>
      </c>
      <c r="R12" s="143">
        <v>2.7389999999999999</v>
      </c>
      <c r="S12" s="142">
        <v>2.7269999999999999</v>
      </c>
      <c r="T12" s="143">
        <v>2.7610000000000001</v>
      </c>
      <c r="U12" s="143">
        <v>2.7440000000000002</v>
      </c>
      <c r="V12" s="143">
        <v>2.7429999999999999</v>
      </c>
      <c r="W12" s="143">
        <v>2.7429999999999999</v>
      </c>
      <c r="X12" s="143">
        <v>2.7440000000000002</v>
      </c>
      <c r="Y12" s="143">
        <v>2.7570000000000001</v>
      </c>
      <c r="Z12" s="143">
        <v>2.7629999999999999</v>
      </c>
      <c r="AA12" s="143">
        <v>2.7559999999999998</v>
      </c>
      <c r="AB12" s="143">
        <v>2.7309999999999999</v>
      </c>
      <c r="AC12" s="143">
        <v>2.746</v>
      </c>
      <c r="AD12" s="143">
        <v>2.726</v>
      </c>
      <c r="AE12" s="143">
        <v>3.0979999999999999</v>
      </c>
      <c r="AF12" s="143">
        <v>3.0720000000000001</v>
      </c>
      <c r="AG12" s="25">
        <f>AVERAGE(B12:AF12)</f>
        <v>2.7878709677419353</v>
      </c>
    </row>
    <row r="13" spans="1:33" ht="20.149999999999999" customHeight="1" x14ac:dyDescent="0.45">
      <c r="A13" s="7" t="s">
        <v>6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25"/>
    </row>
    <row r="14" spans="1:33" ht="20.149999999999999" customHeight="1" x14ac:dyDescent="0.45">
      <c r="A14" s="7" t="s">
        <v>7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0.20399999999999999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4">
        <v>0</v>
      </c>
      <c r="X14" s="144">
        <v>0.51600000000000001</v>
      </c>
      <c r="Y14" s="144">
        <v>0</v>
      </c>
      <c r="Z14" s="144">
        <v>0</v>
      </c>
      <c r="AA14" s="144">
        <v>0</v>
      </c>
      <c r="AB14" s="144">
        <v>0</v>
      </c>
      <c r="AC14" s="144">
        <v>0</v>
      </c>
      <c r="AD14" s="144">
        <v>0</v>
      </c>
      <c r="AE14" s="144">
        <v>0.51900000000000002</v>
      </c>
      <c r="AF14" s="144">
        <v>0</v>
      </c>
      <c r="AG14" s="25"/>
    </row>
    <row r="15" spans="1:33" ht="20.149999999999999" customHeight="1" x14ac:dyDescent="0.45">
      <c r="A15" s="7"/>
      <c r="B15" s="142">
        <f t="shared" ref="B15:Q15" si="1">SUM(B10:B14)</f>
        <v>17.698</v>
      </c>
      <c r="C15" s="142">
        <f t="shared" si="1"/>
        <v>18.411999999999999</v>
      </c>
      <c r="D15" s="142">
        <f t="shared" si="1"/>
        <v>19.344000000000001</v>
      </c>
      <c r="E15" s="142">
        <f t="shared" si="1"/>
        <v>18.954000000000001</v>
      </c>
      <c r="F15" s="142">
        <f>SUM(F10:F14)</f>
        <v>17.786999999999999</v>
      </c>
      <c r="G15" s="142">
        <f t="shared" si="1"/>
        <v>17.303999999999998</v>
      </c>
      <c r="H15" s="142">
        <f t="shared" si="1"/>
        <v>17.852</v>
      </c>
      <c r="I15" s="142">
        <f t="shared" si="1"/>
        <v>18.216000000000001</v>
      </c>
      <c r="J15" s="142">
        <f>SUM(J10:J14)</f>
        <v>18.2</v>
      </c>
      <c r="K15" s="142">
        <f>SUM(K10:K14)</f>
        <v>18.850000000000001</v>
      </c>
      <c r="L15" s="142">
        <f t="shared" si="1"/>
        <v>18.155000000000001</v>
      </c>
      <c r="M15" s="142">
        <f t="shared" si="1"/>
        <v>17.613</v>
      </c>
      <c r="N15" s="142">
        <f t="shared" si="1"/>
        <v>16.803999999999998</v>
      </c>
      <c r="O15" s="142">
        <f t="shared" si="1"/>
        <v>16.451000000000001</v>
      </c>
      <c r="P15" s="142">
        <f t="shared" si="1"/>
        <v>17.773</v>
      </c>
      <c r="Q15" s="142">
        <f t="shared" si="1"/>
        <v>16.693999999999999</v>
      </c>
      <c r="R15" s="54">
        <f t="shared" ref="R15:AF15" si="2">SUM(R10:R14)</f>
        <v>15.951000000000001</v>
      </c>
      <c r="S15" s="54">
        <f t="shared" si="2"/>
        <v>17.867999999999999</v>
      </c>
      <c r="T15" s="54">
        <f t="shared" si="2"/>
        <v>16.815999999999999</v>
      </c>
      <c r="U15" s="54">
        <f t="shared" si="2"/>
        <v>16.522000000000002</v>
      </c>
      <c r="V15" s="54">
        <f t="shared" si="2"/>
        <v>17.388999999999999</v>
      </c>
      <c r="W15" s="54">
        <f t="shared" si="2"/>
        <v>17.489999999999998</v>
      </c>
      <c r="X15" s="54">
        <f t="shared" si="2"/>
        <v>18.486000000000004</v>
      </c>
      <c r="Y15" s="54">
        <f t="shared" si="2"/>
        <v>18.201000000000001</v>
      </c>
      <c r="Z15" s="54">
        <f t="shared" si="2"/>
        <v>19.515999999999998</v>
      </c>
      <c r="AA15" s="54">
        <f t="shared" si="2"/>
        <v>18.803999999999998</v>
      </c>
      <c r="AB15" s="54">
        <f t="shared" si="2"/>
        <v>17.510999999999999</v>
      </c>
      <c r="AC15" s="54">
        <f t="shared" si="2"/>
        <v>17.602</v>
      </c>
      <c r="AD15" s="54">
        <f t="shared" si="2"/>
        <v>17.548999999999999</v>
      </c>
      <c r="AE15" s="54">
        <f t="shared" si="2"/>
        <v>17.410999999999998</v>
      </c>
      <c r="AF15" s="54">
        <f t="shared" si="2"/>
        <v>16.425000000000001</v>
      </c>
      <c r="AG15" s="25">
        <f>AVERAGE(C15:AF15)</f>
        <v>17.731666666666666</v>
      </c>
    </row>
    <row r="16" spans="1:33" ht="20.149999999999999" customHeight="1" x14ac:dyDescent="0.45">
      <c r="A16" s="13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</row>
    <row r="17" spans="1:33" ht="20.149999999999999" customHeight="1" x14ac:dyDescent="0.45">
      <c r="A17" s="11" t="s">
        <v>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25"/>
    </row>
    <row r="18" spans="1:33" ht="20.149999999999999" customHeight="1" x14ac:dyDescent="0.45">
      <c r="A18" s="15" t="s">
        <v>26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25"/>
    </row>
    <row r="19" spans="1:33" ht="20.149999999999999" customHeight="1" x14ac:dyDescent="0.45">
      <c r="A19" s="11" t="s">
        <v>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25"/>
    </row>
    <row r="20" spans="1:33" ht="20.149999999999999" customHeight="1" x14ac:dyDescent="0.45">
      <c r="A20" s="11" t="s">
        <v>23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70"/>
    </row>
    <row r="21" spans="1:33" ht="20.149999999999999" customHeight="1" x14ac:dyDescent="0.45">
      <c r="A21" s="11" t="s">
        <v>22</v>
      </c>
      <c r="B21" s="66"/>
      <c r="C21" s="66"/>
      <c r="D21" s="66"/>
      <c r="E21" s="66"/>
      <c r="F21" s="6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66"/>
      <c r="S21" s="66"/>
      <c r="T21" s="66"/>
      <c r="U21" s="66"/>
      <c r="V21" s="66"/>
      <c r="W21" s="66"/>
      <c r="X21" s="66"/>
      <c r="Y21" s="66"/>
      <c r="Z21" s="54"/>
      <c r="AA21" s="66"/>
      <c r="AB21" s="66"/>
      <c r="AC21" s="66"/>
      <c r="AD21" s="66"/>
      <c r="AE21" s="66"/>
      <c r="AF21" s="66"/>
      <c r="AG21" s="25"/>
    </row>
    <row r="22" spans="1:33" ht="20.149999999999999" customHeight="1" x14ac:dyDescent="0.45">
      <c r="A22" s="11" t="s">
        <v>24</v>
      </c>
      <c r="B22" s="66"/>
      <c r="C22" s="66"/>
      <c r="D22" s="66"/>
      <c r="E22" s="66"/>
      <c r="F22" s="66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66"/>
      <c r="S22" s="66"/>
      <c r="T22" s="66"/>
      <c r="U22" s="66"/>
      <c r="V22" s="66"/>
      <c r="W22" s="66"/>
      <c r="X22" s="66"/>
      <c r="Y22" s="66"/>
      <c r="Z22" s="54"/>
      <c r="AA22" s="66"/>
      <c r="AB22" s="66"/>
      <c r="AC22" s="66"/>
      <c r="AD22" s="66"/>
      <c r="AE22" s="66"/>
      <c r="AF22" s="66"/>
      <c r="AG22" s="25"/>
    </row>
    <row r="23" spans="1:33" ht="20.149999999999999" customHeight="1" x14ac:dyDescent="0.45">
      <c r="A23" s="11" t="s">
        <v>25</v>
      </c>
      <c r="B23" s="66"/>
      <c r="C23" s="66"/>
      <c r="D23" s="66"/>
      <c r="E23" s="66"/>
      <c r="F23" s="66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66"/>
      <c r="S23" s="66"/>
      <c r="T23" s="66"/>
      <c r="U23" s="66"/>
      <c r="V23" s="66"/>
      <c r="W23" s="66"/>
      <c r="X23" s="66"/>
      <c r="Y23" s="66"/>
      <c r="Z23" s="54"/>
      <c r="AA23" s="66"/>
      <c r="AB23" s="66"/>
      <c r="AC23" s="66"/>
      <c r="AD23" s="66"/>
      <c r="AE23" s="66"/>
      <c r="AF23" s="66"/>
      <c r="AG23" s="25"/>
    </row>
    <row r="24" spans="1:33" ht="20.149999999999999" customHeight="1" x14ac:dyDescent="0.45">
      <c r="A24" s="11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66"/>
      <c r="AB24" s="66"/>
      <c r="AC24" s="66"/>
      <c r="AD24" s="66"/>
      <c r="AE24" s="66"/>
      <c r="AF24" s="54"/>
      <c r="AG24" s="25"/>
    </row>
    <row r="25" spans="1:33" ht="20.149999999999999" customHeight="1" x14ac:dyDescent="0.45">
      <c r="A25" s="11" t="s">
        <v>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25"/>
    </row>
    <row r="26" spans="1:33" ht="20.149999999999999" customHeight="1" x14ac:dyDescent="0.45">
      <c r="A26" s="11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25"/>
    </row>
    <row r="27" spans="1:33" ht="20.149999999999999" customHeight="1" x14ac:dyDescent="0.45">
      <c r="A27" s="11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25"/>
    </row>
    <row r="28" spans="1:33" ht="20.149999999999999" customHeight="1" x14ac:dyDescent="0.45">
      <c r="A28" s="7"/>
      <c r="B28" s="54">
        <f>SUM(B17+B18+B19+B24+B25+B26+B27)</f>
        <v>0</v>
      </c>
      <c r="C28" s="54">
        <f t="shared" ref="C28:Z28" si="3">SUM(C17+C18+C19+C24+C25+C26+C27)</f>
        <v>0</v>
      </c>
      <c r="D28" s="54">
        <f t="shared" si="3"/>
        <v>0</v>
      </c>
      <c r="E28" s="54">
        <f t="shared" si="3"/>
        <v>0</v>
      </c>
      <c r="F28" s="54">
        <f t="shared" si="3"/>
        <v>0</v>
      </c>
      <c r="G28" s="54">
        <f t="shared" si="3"/>
        <v>0</v>
      </c>
      <c r="H28" s="54">
        <f t="shared" si="3"/>
        <v>0</v>
      </c>
      <c r="I28" s="54">
        <f t="shared" si="3"/>
        <v>0</v>
      </c>
      <c r="J28" s="54">
        <f t="shared" si="3"/>
        <v>0</v>
      </c>
      <c r="K28" s="54">
        <f t="shared" si="3"/>
        <v>0</v>
      </c>
      <c r="L28" s="54">
        <f t="shared" si="3"/>
        <v>0</v>
      </c>
      <c r="M28" s="54">
        <f t="shared" si="3"/>
        <v>0</v>
      </c>
      <c r="N28" s="54">
        <f t="shared" si="3"/>
        <v>0</v>
      </c>
      <c r="O28" s="54">
        <f t="shared" si="3"/>
        <v>0</v>
      </c>
      <c r="P28" s="54">
        <f t="shared" si="3"/>
        <v>0</v>
      </c>
      <c r="Q28" s="54">
        <f t="shared" si="3"/>
        <v>0</v>
      </c>
      <c r="R28" s="54">
        <f t="shared" si="3"/>
        <v>0</v>
      </c>
      <c r="S28" s="54">
        <f t="shared" si="3"/>
        <v>0</v>
      </c>
      <c r="T28" s="54">
        <f t="shared" si="3"/>
        <v>0</v>
      </c>
      <c r="U28" s="54">
        <f t="shared" si="3"/>
        <v>0</v>
      </c>
      <c r="V28" s="54">
        <f t="shared" si="3"/>
        <v>0</v>
      </c>
      <c r="W28" s="54">
        <f t="shared" si="3"/>
        <v>0</v>
      </c>
      <c r="X28" s="54">
        <f t="shared" si="3"/>
        <v>0</v>
      </c>
      <c r="Y28" s="54">
        <f t="shared" si="3"/>
        <v>0</v>
      </c>
      <c r="Z28" s="54">
        <f t="shared" si="3"/>
        <v>0</v>
      </c>
      <c r="AA28" s="54">
        <f t="shared" ref="AA28:AF28" si="4">SUM(AA17+AA18+AA19+AA24+AA25+AA26+AA27)</f>
        <v>0</v>
      </c>
      <c r="AB28" s="54">
        <f t="shared" si="4"/>
        <v>0</v>
      </c>
      <c r="AC28" s="54">
        <f t="shared" si="4"/>
        <v>0</v>
      </c>
      <c r="AD28" s="54">
        <f t="shared" si="4"/>
        <v>0</v>
      </c>
      <c r="AE28" s="54">
        <f t="shared" si="4"/>
        <v>0</v>
      </c>
      <c r="AF28" s="54">
        <f t="shared" si="4"/>
        <v>0</v>
      </c>
      <c r="AG28" s="25">
        <f>AVERAGE(C28:AF28)</f>
        <v>0</v>
      </c>
    </row>
    <row r="29" spans="1:33" ht="20.149999999999999" customHeight="1" x14ac:dyDescent="0.45">
      <c r="A29" s="8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25"/>
    </row>
    <row r="30" spans="1:33" ht="20.149999999999999" customHeight="1" x14ac:dyDescent="0.45">
      <c r="A30" s="7" t="s">
        <v>12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25"/>
    </row>
    <row r="31" spans="1:33" ht="20.149999999999999" customHeight="1" x14ac:dyDescent="0.45">
      <c r="A31" s="7" t="s">
        <v>29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25">
        <f>SUM(B31:AF31)</f>
        <v>0</v>
      </c>
    </row>
    <row r="32" spans="1:33" ht="20.149999999999999" customHeight="1" x14ac:dyDescent="0.45">
      <c r="A32" s="7" t="s">
        <v>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25"/>
    </row>
    <row r="33" spans="1:33" ht="20.149999999999999" customHeight="1" x14ac:dyDescent="0.45">
      <c r="A33" s="7" t="s">
        <v>13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ht="20.149999999999999" customHeight="1" x14ac:dyDescent="0.45">
      <c r="A34" s="7" t="s">
        <v>10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0.149999999999999" customHeight="1" x14ac:dyDescent="0.45">
      <c r="A35" s="8"/>
      <c r="B35" s="54">
        <f t="shared" ref="B35:AF35" si="5">SUM(B30:B34)</f>
        <v>0</v>
      </c>
      <c r="C35" s="54">
        <f t="shared" si="5"/>
        <v>0</v>
      </c>
      <c r="D35" s="54">
        <f t="shared" si="5"/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5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  <c r="T35" s="54">
        <f t="shared" si="5"/>
        <v>0</v>
      </c>
      <c r="U35" s="54">
        <f t="shared" si="5"/>
        <v>0</v>
      </c>
      <c r="V35" s="54">
        <f t="shared" si="5"/>
        <v>0</v>
      </c>
      <c r="W35" s="54">
        <f t="shared" si="5"/>
        <v>0</v>
      </c>
      <c r="X35" s="54">
        <f t="shared" si="5"/>
        <v>0</v>
      </c>
      <c r="Y35" s="54">
        <f t="shared" si="5"/>
        <v>0</v>
      </c>
      <c r="Z35" s="54">
        <f t="shared" si="5"/>
        <v>0</v>
      </c>
      <c r="AA35" s="54">
        <f t="shared" si="5"/>
        <v>0</v>
      </c>
      <c r="AB35" s="54">
        <f t="shared" si="5"/>
        <v>0</v>
      </c>
      <c r="AC35" s="54">
        <f t="shared" si="5"/>
        <v>0</v>
      </c>
      <c r="AD35" s="54">
        <f t="shared" si="5"/>
        <v>0</v>
      </c>
      <c r="AE35" s="54">
        <f t="shared" si="5"/>
        <v>0</v>
      </c>
      <c r="AF35" s="54">
        <f t="shared" si="5"/>
        <v>0</v>
      </c>
      <c r="AG35" s="25">
        <f>AVERAGE(B35:AE35)</f>
        <v>0</v>
      </c>
    </row>
    <row r="36" spans="1:33" ht="20.149999999999999" customHeight="1" x14ac:dyDescent="0.45">
      <c r="A36" s="8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s">
        <v>27</v>
      </c>
    </row>
    <row r="37" spans="1:33" ht="20.149999999999999" customHeight="1" x14ac:dyDescent="0.45">
      <c r="A37" s="7" t="s">
        <v>4</v>
      </c>
      <c r="B37" s="82">
        <v>0.4</v>
      </c>
      <c r="C37" s="82">
        <v>0.7</v>
      </c>
      <c r="D37" s="82">
        <v>0.4</v>
      </c>
      <c r="E37" s="123">
        <v>0.6</v>
      </c>
      <c r="F37" s="142">
        <v>0.4</v>
      </c>
      <c r="G37" s="142">
        <v>0.2</v>
      </c>
      <c r="H37" s="142">
        <v>0.5</v>
      </c>
      <c r="I37" s="142">
        <v>0.4</v>
      </c>
      <c r="J37" s="142">
        <v>0.6</v>
      </c>
      <c r="K37" s="142">
        <v>0.3</v>
      </c>
      <c r="L37" s="142">
        <v>0.6</v>
      </c>
      <c r="M37" s="142">
        <v>0.4</v>
      </c>
      <c r="N37" s="142">
        <v>0.3</v>
      </c>
      <c r="O37" s="142">
        <v>0.6</v>
      </c>
      <c r="P37" s="142">
        <v>0.5</v>
      </c>
      <c r="Q37" s="142">
        <v>0.3</v>
      </c>
      <c r="R37" s="142">
        <v>0.6</v>
      </c>
      <c r="S37" s="142">
        <v>0.3</v>
      </c>
      <c r="T37" s="142">
        <v>0.6</v>
      </c>
      <c r="U37" s="142">
        <v>0.4</v>
      </c>
      <c r="V37" s="142">
        <v>0.3</v>
      </c>
      <c r="W37" s="142">
        <v>0.6</v>
      </c>
      <c r="X37" s="142">
        <v>0.3</v>
      </c>
      <c r="Y37" s="142">
        <v>0.6</v>
      </c>
      <c r="Z37" s="142">
        <v>0.3</v>
      </c>
      <c r="AA37" s="142">
        <v>0.6</v>
      </c>
      <c r="AB37" s="142">
        <v>0.2</v>
      </c>
      <c r="AC37" s="142">
        <v>0.4</v>
      </c>
      <c r="AD37" s="142">
        <v>0.4</v>
      </c>
      <c r="AE37" s="142">
        <v>0.6</v>
      </c>
      <c r="AF37" s="142">
        <v>0.2</v>
      </c>
      <c r="AG37" s="25">
        <f>AVERAGE(B37:AF37)</f>
        <v>0.43870967741935485</v>
      </c>
    </row>
    <row r="38" spans="1:33" ht="20.149999999999999" customHeight="1" x14ac:dyDescent="0.45">
      <c r="A38" s="7" t="s">
        <v>15</v>
      </c>
      <c r="B38" s="54">
        <f t="shared" ref="B38:AF38" si="6">SUM(B37,B35,B28,B15,B8)</f>
        <v>34.317510499999997</v>
      </c>
      <c r="C38" s="54">
        <f t="shared" si="6"/>
        <v>35.171055999999993</v>
      </c>
      <c r="D38" s="54">
        <f t="shared" si="6"/>
        <v>35.523893000000001</v>
      </c>
      <c r="E38" s="54">
        <f t="shared" si="6"/>
        <v>34.738913250000003</v>
      </c>
      <c r="F38" s="54">
        <f t="shared" si="6"/>
        <v>37.359962749999994</v>
      </c>
      <c r="G38" s="54">
        <f t="shared" si="6"/>
        <v>31.509341749999997</v>
      </c>
      <c r="H38" s="54">
        <f t="shared" si="6"/>
        <v>33.78129775</v>
      </c>
      <c r="I38" s="54">
        <f t="shared" si="6"/>
        <v>38.017678750000002</v>
      </c>
      <c r="J38" s="54">
        <f t="shared" si="6"/>
        <v>37.860811999999996</v>
      </c>
      <c r="K38" s="54">
        <f t="shared" si="6"/>
        <v>37.884551999999999</v>
      </c>
      <c r="L38" s="54">
        <f t="shared" si="6"/>
        <v>36.429732250000001</v>
      </c>
      <c r="M38" s="54">
        <f t="shared" si="6"/>
        <v>35.542721999999998</v>
      </c>
      <c r="N38" s="54">
        <f t="shared" si="6"/>
        <v>33.189374999999998</v>
      </c>
      <c r="O38" s="54">
        <f t="shared" si="6"/>
        <v>34.677751999999998</v>
      </c>
      <c r="P38" s="54">
        <f t="shared" si="6"/>
        <v>35.124212249999999</v>
      </c>
      <c r="Q38" s="54">
        <f t="shared" si="6"/>
        <v>34.130646249999998</v>
      </c>
      <c r="R38" s="54">
        <f t="shared" si="6"/>
        <v>33.476120000000002</v>
      </c>
      <c r="S38" s="54">
        <f t="shared" si="6"/>
        <v>36.061328000000003</v>
      </c>
      <c r="T38" s="54">
        <f t="shared" si="6"/>
        <v>34.632714500000006</v>
      </c>
      <c r="U38" s="54">
        <f t="shared" si="6"/>
        <v>32.670369749999999</v>
      </c>
      <c r="V38" s="54">
        <f t="shared" si="6"/>
        <v>34.835095500000001</v>
      </c>
      <c r="W38" s="54">
        <f t="shared" si="6"/>
        <v>35.928264999999996</v>
      </c>
      <c r="X38" s="54">
        <f t="shared" si="6"/>
        <v>35.814609500000003</v>
      </c>
      <c r="Y38" s="54">
        <f t="shared" si="6"/>
        <v>36.723533750000001</v>
      </c>
      <c r="Z38" s="54">
        <f t="shared" si="6"/>
        <v>37.803567749999999</v>
      </c>
      <c r="AA38" s="54">
        <f t="shared" si="6"/>
        <v>34.973596499999999</v>
      </c>
      <c r="AB38" s="54">
        <f t="shared" si="6"/>
        <v>33.472124999999998</v>
      </c>
      <c r="AC38" s="54">
        <f t="shared" si="6"/>
        <v>31.615703499999999</v>
      </c>
      <c r="AD38" s="54">
        <f t="shared" si="6"/>
        <v>34.616824999999999</v>
      </c>
      <c r="AE38" s="54">
        <f t="shared" si="6"/>
        <v>34.884051249999999</v>
      </c>
      <c r="AF38" s="54">
        <f t="shared" si="6"/>
        <v>33.399049750000003</v>
      </c>
      <c r="AG38" s="25"/>
    </row>
    <row r="39" spans="1:33" ht="20.149999999999999" customHeight="1" x14ac:dyDescent="0.45">
      <c r="A39" s="7" t="s">
        <v>16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25"/>
    </row>
    <row r="40" spans="1:33" ht="20.149999999999999" customHeight="1" x14ac:dyDescent="0.45">
      <c r="A40" s="8" t="s">
        <v>20</v>
      </c>
      <c r="B40" s="54">
        <f t="shared" ref="B40:AF40" si="7">B38-B39</f>
        <v>34.317510499999997</v>
      </c>
      <c r="C40" s="54">
        <f t="shared" si="7"/>
        <v>35.171055999999993</v>
      </c>
      <c r="D40" s="54">
        <f t="shared" si="7"/>
        <v>35.523893000000001</v>
      </c>
      <c r="E40" s="54">
        <f t="shared" si="7"/>
        <v>34.738913250000003</v>
      </c>
      <c r="F40" s="54">
        <f t="shared" si="7"/>
        <v>37.359962749999994</v>
      </c>
      <c r="G40" s="54">
        <f t="shared" si="7"/>
        <v>31.509341749999997</v>
      </c>
      <c r="H40" s="54">
        <f t="shared" si="7"/>
        <v>33.78129775</v>
      </c>
      <c r="I40" s="54">
        <f t="shared" si="7"/>
        <v>38.017678750000002</v>
      </c>
      <c r="J40" s="54">
        <f t="shared" si="7"/>
        <v>37.860811999999996</v>
      </c>
      <c r="K40" s="54">
        <f t="shared" si="7"/>
        <v>37.884551999999999</v>
      </c>
      <c r="L40" s="54">
        <f t="shared" si="7"/>
        <v>36.429732250000001</v>
      </c>
      <c r="M40" s="54">
        <f t="shared" si="7"/>
        <v>35.542721999999998</v>
      </c>
      <c r="N40" s="54">
        <f t="shared" si="7"/>
        <v>33.189374999999998</v>
      </c>
      <c r="O40" s="54">
        <f t="shared" si="7"/>
        <v>34.677751999999998</v>
      </c>
      <c r="P40" s="54">
        <f t="shared" si="7"/>
        <v>35.124212249999999</v>
      </c>
      <c r="Q40" s="54">
        <f t="shared" si="7"/>
        <v>34.130646249999998</v>
      </c>
      <c r="R40" s="54">
        <f t="shared" si="7"/>
        <v>33.476120000000002</v>
      </c>
      <c r="S40" s="54">
        <f t="shared" si="7"/>
        <v>36.061328000000003</v>
      </c>
      <c r="T40" s="54">
        <f t="shared" si="7"/>
        <v>34.632714500000006</v>
      </c>
      <c r="U40" s="54">
        <f t="shared" si="7"/>
        <v>32.670369749999999</v>
      </c>
      <c r="V40" s="54">
        <f t="shared" si="7"/>
        <v>34.835095500000001</v>
      </c>
      <c r="W40" s="54">
        <f t="shared" si="7"/>
        <v>35.928264999999996</v>
      </c>
      <c r="X40" s="54">
        <f t="shared" si="7"/>
        <v>35.814609500000003</v>
      </c>
      <c r="Y40" s="54">
        <f t="shared" si="7"/>
        <v>36.723533750000001</v>
      </c>
      <c r="Z40" s="54">
        <f t="shared" si="7"/>
        <v>37.803567749999999</v>
      </c>
      <c r="AA40" s="54">
        <f t="shared" si="7"/>
        <v>34.973596499999999</v>
      </c>
      <c r="AB40" s="54">
        <f t="shared" si="7"/>
        <v>33.472124999999998</v>
      </c>
      <c r="AC40" s="54">
        <f t="shared" si="7"/>
        <v>31.615703499999999</v>
      </c>
      <c r="AD40" s="54">
        <f t="shared" si="7"/>
        <v>34.616824999999999</v>
      </c>
      <c r="AE40" s="54">
        <f t="shared" si="7"/>
        <v>34.884051249999999</v>
      </c>
      <c r="AF40" s="54">
        <f t="shared" si="7"/>
        <v>33.399049750000003</v>
      </c>
      <c r="AG40" s="25">
        <f>AVERAGE(B40:AF40)</f>
        <v>35.037626201612902</v>
      </c>
    </row>
    <row r="41" spans="1:33" ht="20.149999999999999" customHeight="1" x14ac:dyDescent="0.45">
      <c r="A41" s="8"/>
      <c r="B41" s="18"/>
      <c r="C41" s="19"/>
      <c r="D41" s="19"/>
      <c r="E41" s="19"/>
      <c r="F41" s="19"/>
      <c r="G41" s="19"/>
      <c r="H41" s="15"/>
      <c r="I41" s="9"/>
      <c r="J41" s="9"/>
      <c r="K41" s="9"/>
      <c r="L41" s="9"/>
      <c r="M41" s="9"/>
      <c r="N41" s="9"/>
      <c r="O41" s="9"/>
      <c r="P41" s="9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4"/>
    </row>
    <row r="42" spans="1:33" ht="20.149999999999999" customHeight="1" x14ac:dyDescent="0.45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27"/>
    </row>
    <row r="43" spans="1:33" ht="20.149999999999999" customHeight="1" x14ac:dyDescent="0.4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4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P25" sqref="P25"/>
    </sheetView>
  </sheetViews>
  <sheetFormatPr defaultColWidth="11.53515625" defaultRowHeight="20.149999999999999" customHeight="1" x14ac:dyDescent="0.45"/>
  <cols>
    <col min="1" max="1" width="32.3046875" style="51" customWidth="1"/>
    <col min="2" max="31" width="8.23046875" style="51" customWidth="1"/>
    <col min="32" max="32" width="8.23046875" style="99" customWidth="1"/>
    <col min="33" max="16384" width="11.53515625" style="51"/>
  </cols>
  <sheetData>
    <row r="1" spans="1:32" ht="20.149999999999999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0.149999999999999" customHeight="1" x14ac:dyDescent="0.4">
      <c r="A2" s="28">
        <v>43405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20.149999999999999" customHeight="1" x14ac:dyDescent="0.4">
      <c r="A3" s="30" t="s">
        <v>19</v>
      </c>
      <c r="Z3" s="52"/>
      <c r="AA3" s="92"/>
      <c r="AB3" s="52"/>
      <c r="AC3" s="52"/>
      <c r="AD3" s="52"/>
      <c r="AE3" s="52"/>
      <c r="AF3" s="52"/>
    </row>
    <row r="4" spans="1:32" ht="20.149999999999999" customHeight="1" x14ac:dyDescent="0.4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 t="s">
        <v>30</v>
      </c>
    </row>
    <row r="5" spans="1:32" ht="20.149999999999999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</row>
    <row r="6" spans="1:32" ht="20.149999999999999" customHeight="1" x14ac:dyDescent="0.4">
      <c r="A6" s="33" t="s">
        <v>1</v>
      </c>
      <c r="B6" s="195">
        <v>3.6389840000000002</v>
      </c>
      <c r="C6" s="195">
        <v>3.5855920000000001</v>
      </c>
      <c r="D6" s="195">
        <v>3.6484779999999999</v>
      </c>
      <c r="E6" s="195">
        <v>3.4860289999999998</v>
      </c>
      <c r="F6" s="195">
        <v>2.9625900000000001</v>
      </c>
      <c r="G6" s="195">
        <v>2.9688319999999999</v>
      </c>
      <c r="H6" s="195">
        <v>2.9682710000000001</v>
      </c>
      <c r="I6" s="195">
        <v>2.9351050000000001</v>
      </c>
      <c r="J6" s="195">
        <v>3.784977</v>
      </c>
      <c r="K6" s="195">
        <v>3.744971</v>
      </c>
      <c r="L6" s="195">
        <v>3.845294</v>
      </c>
      <c r="M6" s="195">
        <v>3.8383699999999998</v>
      </c>
      <c r="N6" s="195">
        <v>3.7552490000000001</v>
      </c>
      <c r="O6" s="195">
        <v>3.8305660000000001</v>
      </c>
      <c r="P6" s="195">
        <v>3.9173049999999998</v>
      </c>
      <c r="Q6" s="195">
        <v>3.7395369999999999</v>
      </c>
      <c r="R6" s="195">
        <v>3.7447919999999999</v>
      </c>
      <c r="S6" s="195">
        <v>3.7462900000000001</v>
      </c>
      <c r="T6" s="195">
        <v>3.9201130000000002</v>
      </c>
      <c r="U6" s="195">
        <v>3.8015479999999999</v>
      </c>
      <c r="V6" s="195">
        <v>3.8081849999999999</v>
      </c>
      <c r="W6" s="195">
        <v>3.785469</v>
      </c>
      <c r="X6" s="195">
        <v>3.7625419999999998</v>
      </c>
      <c r="Y6" s="195">
        <v>3.7878690000000002</v>
      </c>
      <c r="Z6" s="195">
        <v>3.7936559999999999</v>
      </c>
      <c r="AA6" s="195">
        <v>2.8166329999999999</v>
      </c>
      <c r="AB6" s="195">
        <v>2.8045010000000001</v>
      </c>
      <c r="AC6" s="195">
        <v>2.8519559999999999</v>
      </c>
      <c r="AD6" s="195">
        <v>2.9484159999999999</v>
      </c>
      <c r="AE6" s="195">
        <v>2.9560789999999999</v>
      </c>
      <c r="AF6" s="54"/>
    </row>
    <row r="7" spans="1:32" ht="20.149999999999999" customHeight="1" x14ac:dyDescent="0.4">
      <c r="A7" s="33" t="s">
        <v>2</v>
      </c>
      <c r="B7" s="196">
        <v>12.928883749999999</v>
      </c>
      <c r="C7" s="196">
        <v>13.23743925</v>
      </c>
      <c r="D7" s="196">
        <v>11.95772625</v>
      </c>
      <c r="E7" s="196">
        <v>12.882913999999998</v>
      </c>
      <c r="F7" s="196">
        <v>13.837135999999999</v>
      </c>
      <c r="G7" s="196">
        <v>11.823231499999999</v>
      </c>
      <c r="H7" s="196">
        <v>13.989227</v>
      </c>
      <c r="I7" s="196">
        <v>13.40645775</v>
      </c>
      <c r="J7" s="196">
        <v>12.98541125</v>
      </c>
      <c r="K7" s="196">
        <v>11.955681250000001</v>
      </c>
      <c r="L7" s="196">
        <v>12.530677750000001</v>
      </c>
      <c r="M7" s="196">
        <v>12.8375235</v>
      </c>
      <c r="N7" s="196">
        <v>13.228536250000001</v>
      </c>
      <c r="O7" s="196">
        <v>13.28975675</v>
      </c>
      <c r="P7" s="196">
        <v>12.226679749999999</v>
      </c>
      <c r="Q7" s="196">
        <v>12.963256749999999</v>
      </c>
      <c r="R7" s="196">
        <v>12.133164749999999</v>
      </c>
      <c r="S7" s="196">
        <v>12.990534999999999</v>
      </c>
      <c r="T7" s="196">
        <v>12.684513249999998</v>
      </c>
      <c r="U7" s="196">
        <v>13.816056749999998</v>
      </c>
      <c r="V7" s="196">
        <v>11.985836500000001</v>
      </c>
      <c r="W7" s="196">
        <v>13.258834249999998</v>
      </c>
      <c r="X7" s="196">
        <v>12.83686075</v>
      </c>
      <c r="Y7" s="196">
        <v>12.65425675</v>
      </c>
      <c r="Z7" s="196">
        <v>13.009677</v>
      </c>
      <c r="AA7" s="196">
        <v>13.521468</v>
      </c>
      <c r="AB7" s="196">
        <v>14.152305</v>
      </c>
      <c r="AC7" s="196">
        <v>13.320157500000001</v>
      </c>
      <c r="AD7" s="196">
        <v>12.7581305</v>
      </c>
      <c r="AE7" s="196">
        <v>13.181915</v>
      </c>
      <c r="AF7" s="54"/>
    </row>
    <row r="8" spans="1:32" ht="20.149999999999999" customHeight="1" x14ac:dyDescent="0.4">
      <c r="A8" s="33"/>
      <c r="B8" s="54">
        <f t="shared" ref="B8:AE8" si="0">SUM(B6:B7)</f>
        <v>16.567867749999998</v>
      </c>
      <c r="C8" s="54">
        <f t="shared" si="0"/>
        <v>16.82303125</v>
      </c>
      <c r="D8" s="54">
        <f t="shared" si="0"/>
        <v>15.606204250000001</v>
      </c>
      <c r="E8" s="54">
        <f t="shared" si="0"/>
        <v>16.368942999999998</v>
      </c>
      <c r="F8" s="54">
        <f t="shared" si="0"/>
        <v>16.799726</v>
      </c>
      <c r="G8" s="54">
        <f t="shared" si="0"/>
        <v>14.792063499999998</v>
      </c>
      <c r="H8" s="54">
        <f t="shared" si="0"/>
        <v>16.957498000000001</v>
      </c>
      <c r="I8" s="54">
        <f t="shared" si="0"/>
        <v>16.341562750000001</v>
      </c>
      <c r="J8" s="54">
        <f t="shared" si="0"/>
        <v>16.77038825</v>
      </c>
      <c r="K8" s="54">
        <f t="shared" si="0"/>
        <v>15.700652250000001</v>
      </c>
      <c r="L8" s="54">
        <f t="shared" si="0"/>
        <v>16.375971750000001</v>
      </c>
      <c r="M8" s="54">
        <f t="shared" si="0"/>
        <v>16.675893500000001</v>
      </c>
      <c r="N8" s="54">
        <f t="shared" si="0"/>
        <v>16.98378525</v>
      </c>
      <c r="O8" s="54">
        <f t="shared" si="0"/>
        <v>17.12032275</v>
      </c>
      <c r="P8" s="54">
        <f t="shared" si="0"/>
        <v>16.143984749999998</v>
      </c>
      <c r="Q8" s="54">
        <f t="shared" si="0"/>
        <v>16.702793749999998</v>
      </c>
      <c r="R8" s="54">
        <f t="shared" si="0"/>
        <v>15.877956749999999</v>
      </c>
      <c r="S8" s="54">
        <f t="shared" si="0"/>
        <v>16.736825</v>
      </c>
      <c r="T8" s="54">
        <f t="shared" si="0"/>
        <v>16.604626249999999</v>
      </c>
      <c r="U8" s="54">
        <f t="shared" si="0"/>
        <v>17.617604749999998</v>
      </c>
      <c r="V8" s="54">
        <f t="shared" si="0"/>
        <v>15.794021500000001</v>
      </c>
      <c r="W8" s="54">
        <f t="shared" si="0"/>
        <v>17.044303249999999</v>
      </c>
      <c r="X8" s="54">
        <f t="shared" si="0"/>
        <v>16.599402749999999</v>
      </c>
      <c r="Y8" s="54">
        <f t="shared" si="0"/>
        <v>16.442125749999999</v>
      </c>
      <c r="Z8" s="54">
        <f t="shared" si="0"/>
        <v>16.803332999999999</v>
      </c>
      <c r="AA8" s="54">
        <f t="shared" si="0"/>
        <v>16.338101000000002</v>
      </c>
      <c r="AB8" s="54">
        <f t="shared" si="0"/>
        <v>16.956806</v>
      </c>
      <c r="AC8" s="54">
        <f t="shared" si="0"/>
        <v>16.172113500000002</v>
      </c>
      <c r="AD8" s="54">
        <f t="shared" si="0"/>
        <v>15.7065465</v>
      </c>
      <c r="AE8" s="54">
        <f t="shared" si="0"/>
        <v>16.137993999999999</v>
      </c>
      <c r="AF8" s="54">
        <f>AVERAGE(B8:AE8)</f>
        <v>16.452081625000002</v>
      </c>
    </row>
    <row r="9" spans="1:32" ht="20.149999999999999" customHeight="1" x14ac:dyDescent="0.4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2" ht="20.149999999999999" customHeight="1" x14ac:dyDescent="0.4">
      <c r="A10" s="33" t="s">
        <v>18</v>
      </c>
      <c r="B10" s="131">
        <v>12.166</v>
      </c>
      <c r="C10" s="131">
        <v>14.583</v>
      </c>
      <c r="D10" s="131">
        <v>14.192</v>
      </c>
      <c r="E10" s="131">
        <v>15.531000000000001</v>
      </c>
      <c r="F10" s="131">
        <v>14.215</v>
      </c>
      <c r="G10" s="131">
        <v>13.853</v>
      </c>
      <c r="H10" s="142">
        <v>13.512</v>
      </c>
      <c r="I10" s="142">
        <v>14.3</v>
      </c>
      <c r="J10" s="142">
        <v>15.25</v>
      </c>
      <c r="K10" s="142">
        <v>15.041</v>
      </c>
      <c r="L10" s="142">
        <v>15.532999999999999</v>
      </c>
      <c r="M10" s="142">
        <v>14.946</v>
      </c>
      <c r="N10" s="142">
        <v>14.788</v>
      </c>
      <c r="O10" s="142">
        <v>14.778</v>
      </c>
      <c r="P10" s="142">
        <v>14.737</v>
      </c>
      <c r="Q10" s="142">
        <v>14.635</v>
      </c>
      <c r="R10" s="142">
        <v>14.419</v>
      </c>
      <c r="S10" s="142">
        <v>14.346</v>
      </c>
      <c r="T10" s="142">
        <v>14.438000000000001</v>
      </c>
      <c r="U10" s="142">
        <v>14.170999999999999</v>
      </c>
      <c r="V10" s="142">
        <v>14.236000000000001</v>
      </c>
      <c r="W10" s="142">
        <v>14.298999999999999</v>
      </c>
      <c r="X10" s="142">
        <v>15.359</v>
      </c>
      <c r="Y10" s="142">
        <v>14.798999999999999</v>
      </c>
      <c r="Z10" s="142">
        <v>14.945</v>
      </c>
      <c r="AA10" s="142">
        <v>13.919</v>
      </c>
      <c r="AB10" s="142">
        <v>13.454000000000001</v>
      </c>
      <c r="AC10" s="53"/>
      <c r="AD10" s="53"/>
      <c r="AE10" s="53"/>
      <c r="AF10" s="54"/>
    </row>
    <row r="11" spans="1:32" ht="20.149999999999999" customHeight="1" x14ac:dyDescent="0.45">
      <c r="A11" s="35" t="s">
        <v>26</v>
      </c>
      <c r="B11" s="143"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97">
        <v>0</v>
      </c>
      <c r="V11" s="197">
        <v>0</v>
      </c>
      <c r="W11" s="197">
        <v>0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63"/>
      <c r="AD11" s="63"/>
      <c r="AE11" s="63"/>
      <c r="AF11" s="54"/>
    </row>
    <row r="12" spans="1:32" ht="20.149999999999999" customHeight="1" x14ac:dyDescent="0.4">
      <c r="A12" s="33" t="s">
        <v>5</v>
      </c>
      <c r="B12" s="143">
        <v>3.11</v>
      </c>
      <c r="C12" s="143">
        <v>2.7040000000000002</v>
      </c>
      <c r="D12" s="143">
        <v>2.6509999999999998</v>
      </c>
      <c r="E12" s="143">
        <v>2.7669999999999999</v>
      </c>
      <c r="F12" s="143">
        <v>2.6339999999999999</v>
      </c>
      <c r="G12" s="143">
        <v>2.645</v>
      </c>
      <c r="H12" s="143">
        <v>2.4569999999999999</v>
      </c>
      <c r="I12" s="143">
        <v>2.4510000000000001</v>
      </c>
      <c r="J12" s="143">
        <v>2.395</v>
      </c>
      <c r="K12" s="142">
        <v>2.4300000000000002</v>
      </c>
      <c r="L12" s="143">
        <v>2.4449999999999998</v>
      </c>
      <c r="M12" s="143">
        <v>2.4390000000000001</v>
      </c>
      <c r="N12" s="143">
        <v>2.4470000000000001</v>
      </c>
      <c r="O12" s="143">
        <v>2.3490000000000002</v>
      </c>
      <c r="P12" s="143">
        <v>2.3410000000000002</v>
      </c>
      <c r="Q12" s="143">
        <v>2.4</v>
      </c>
      <c r="R12" s="143">
        <v>2.3620000000000001</v>
      </c>
      <c r="S12" s="142">
        <v>2.4710000000000001</v>
      </c>
      <c r="T12" s="143">
        <v>2.3660000000000001</v>
      </c>
      <c r="U12" s="143">
        <v>2.34</v>
      </c>
      <c r="V12" s="143">
        <v>2.3740000000000001</v>
      </c>
      <c r="W12" s="143">
        <v>2.3980000000000001</v>
      </c>
      <c r="X12" s="143">
        <v>2.37</v>
      </c>
      <c r="Y12" s="143">
        <v>2.3929999999999998</v>
      </c>
      <c r="Z12" s="143">
        <v>2.3690000000000002</v>
      </c>
      <c r="AA12" s="143">
        <v>2.57</v>
      </c>
      <c r="AB12" s="143">
        <v>2.794</v>
      </c>
      <c r="AC12" s="60"/>
      <c r="AD12" s="60"/>
      <c r="AE12" s="60"/>
      <c r="AF12" s="54"/>
    </row>
    <row r="13" spans="1:32" ht="20.149999999999999" customHeight="1" x14ac:dyDescent="0.4">
      <c r="A13" s="33" t="s">
        <v>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60"/>
      <c r="AD13" s="60"/>
      <c r="AE13" s="60"/>
      <c r="AF13" s="54"/>
    </row>
    <row r="14" spans="1:32" ht="20.149999999999999" customHeight="1" x14ac:dyDescent="0.4">
      <c r="A14" s="33" t="s">
        <v>7</v>
      </c>
      <c r="B14" s="143">
        <v>0</v>
      </c>
      <c r="C14" s="143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2.4830000000000001</v>
      </c>
      <c r="AC14" s="60"/>
      <c r="AD14" s="60"/>
      <c r="AE14" s="60"/>
      <c r="AF14" s="54"/>
    </row>
    <row r="15" spans="1:32" ht="20.149999999999999" customHeight="1" x14ac:dyDescent="0.4">
      <c r="A15" s="33"/>
      <c r="B15" s="142">
        <f t="shared" ref="B15:AE15" si="1">SUM(B10:B14)</f>
        <v>15.276</v>
      </c>
      <c r="C15" s="142">
        <f t="shared" si="1"/>
        <v>17.286999999999999</v>
      </c>
      <c r="D15" s="142">
        <f t="shared" si="1"/>
        <v>16.843</v>
      </c>
      <c r="E15" s="142">
        <f t="shared" si="1"/>
        <v>18.298000000000002</v>
      </c>
      <c r="F15" s="142">
        <f t="shared" si="1"/>
        <v>16.849</v>
      </c>
      <c r="G15" s="142">
        <f t="shared" si="1"/>
        <v>16.498000000000001</v>
      </c>
      <c r="H15" s="142">
        <f t="shared" si="1"/>
        <v>15.969000000000001</v>
      </c>
      <c r="I15" s="142">
        <f t="shared" si="1"/>
        <v>16.751000000000001</v>
      </c>
      <c r="J15" s="142">
        <f t="shared" si="1"/>
        <v>17.645</v>
      </c>
      <c r="K15" s="142">
        <f t="shared" si="1"/>
        <v>17.471</v>
      </c>
      <c r="L15" s="142">
        <f t="shared" si="1"/>
        <v>17.977999999999998</v>
      </c>
      <c r="M15" s="142">
        <f t="shared" si="1"/>
        <v>17.384999999999998</v>
      </c>
      <c r="N15" s="142">
        <f t="shared" si="1"/>
        <v>17.234999999999999</v>
      </c>
      <c r="O15" s="142">
        <f t="shared" si="1"/>
        <v>17.127000000000002</v>
      </c>
      <c r="P15" s="142">
        <f t="shared" si="1"/>
        <v>17.077999999999999</v>
      </c>
      <c r="Q15" s="142">
        <f t="shared" si="1"/>
        <v>17.035</v>
      </c>
      <c r="R15" s="142">
        <f t="shared" si="1"/>
        <v>16.780999999999999</v>
      </c>
      <c r="S15" s="142">
        <f t="shared" si="1"/>
        <v>16.817</v>
      </c>
      <c r="T15" s="142">
        <f t="shared" si="1"/>
        <v>16.804000000000002</v>
      </c>
      <c r="U15" s="142">
        <f t="shared" si="1"/>
        <v>16.510999999999999</v>
      </c>
      <c r="V15" s="142">
        <f t="shared" si="1"/>
        <v>16.61</v>
      </c>
      <c r="W15" s="142">
        <f t="shared" si="1"/>
        <v>16.696999999999999</v>
      </c>
      <c r="X15" s="142">
        <f t="shared" si="1"/>
        <v>17.728999999999999</v>
      </c>
      <c r="Y15" s="142">
        <f t="shared" si="1"/>
        <v>17.192</v>
      </c>
      <c r="Z15" s="142">
        <f t="shared" si="1"/>
        <v>17.314</v>
      </c>
      <c r="AA15" s="142">
        <f t="shared" si="1"/>
        <v>16.489000000000001</v>
      </c>
      <c r="AB15" s="142">
        <f t="shared" si="1"/>
        <v>18.731000000000002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>AVERAGE(B15:AE15)</f>
        <v>15.346666666666669</v>
      </c>
    </row>
    <row r="16" spans="1:32" ht="20.149999999999999" customHeight="1" x14ac:dyDescent="0.4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</row>
    <row r="17" spans="1:32" ht="20.149999999999999" customHeight="1" x14ac:dyDescent="0.4">
      <c r="A17" s="37" t="s">
        <v>8</v>
      </c>
      <c r="B17" s="124"/>
      <c r="C17" s="124"/>
      <c r="D17" s="124"/>
      <c r="E17" s="124"/>
      <c r="F17" s="124"/>
      <c r="G17" s="124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54"/>
    </row>
    <row r="18" spans="1:32" ht="20.149999999999999" customHeight="1" x14ac:dyDescent="0.4">
      <c r="A18" s="43" t="s">
        <v>26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54"/>
    </row>
    <row r="19" spans="1:32" ht="20.149999999999999" customHeight="1" x14ac:dyDescent="0.4">
      <c r="A19" s="37" t="s">
        <v>9</v>
      </c>
      <c r="B19" s="126"/>
      <c r="C19" s="126"/>
      <c r="D19" s="126"/>
      <c r="E19" s="126"/>
      <c r="F19" s="126"/>
      <c r="G19" s="126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54"/>
    </row>
    <row r="20" spans="1:32" ht="20.149999999999999" customHeight="1" x14ac:dyDescent="0.4">
      <c r="A20" s="37" t="s">
        <v>23</v>
      </c>
      <c r="B20" s="127"/>
      <c r="C20" s="127"/>
      <c r="D20" s="127"/>
      <c r="E20" s="127"/>
      <c r="F20" s="127"/>
      <c r="G20" s="127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54"/>
    </row>
    <row r="21" spans="1:32" ht="20.149999999999999" customHeight="1" x14ac:dyDescent="0.4">
      <c r="A21" s="37" t="s">
        <v>22</v>
      </c>
      <c r="B21" s="71"/>
      <c r="C21" s="71"/>
      <c r="D21" s="71"/>
      <c r="E21" s="71"/>
      <c r="F21" s="71"/>
      <c r="G21" s="71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54"/>
    </row>
    <row r="22" spans="1:32" ht="20.149999999999999" customHeight="1" x14ac:dyDescent="0.4">
      <c r="A22" s="37" t="s">
        <v>24</v>
      </c>
      <c r="B22" s="91"/>
      <c r="C22" s="91"/>
      <c r="D22" s="91"/>
      <c r="E22" s="91"/>
      <c r="F22" s="91"/>
      <c r="G22" s="91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54"/>
    </row>
    <row r="23" spans="1:32" ht="20.149999999999999" customHeight="1" x14ac:dyDescent="0.4">
      <c r="A23" s="37" t="s">
        <v>25</v>
      </c>
      <c r="B23" s="91"/>
      <c r="C23" s="91"/>
      <c r="D23" s="91"/>
      <c r="E23" s="91"/>
      <c r="F23" s="91"/>
      <c r="G23" s="91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54"/>
    </row>
    <row r="24" spans="1:32" ht="20.149999999999999" customHeight="1" x14ac:dyDescent="0.4">
      <c r="A24" s="37" t="s">
        <v>17</v>
      </c>
      <c r="B24" s="91"/>
      <c r="C24" s="91"/>
      <c r="D24" s="91"/>
      <c r="E24" s="91"/>
      <c r="F24" s="91"/>
      <c r="G24" s="9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30"/>
      <c r="U24" s="130"/>
      <c r="V24" s="130"/>
      <c r="W24" s="130"/>
      <c r="X24" s="130"/>
      <c r="Y24" s="130"/>
      <c r="Z24" s="130"/>
      <c r="AA24" s="130"/>
      <c r="AB24" s="130"/>
      <c r="AC24" s="128"/>
      <c r="AD24" s="128"/>
      <c r="AE24" s="128"/>
      <c r="AF24" s="54"/>
    </row>
    <row r="25" spans="1:32" ht="20.149999999999999" customHeight="1" x14ac:dyDescent="0.4">
      <c r="A25" s="37" t="s">
        <v>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54"/>
    </row>
    <row r="26" spans="1:32" ht="20.149999999999999" customHeight="1" x14ac:dyDescent="0.4">
      <c r="A26" s="37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</row>
    <row r="27" spans="1:32" ht="20.149999999999999" customHeight="1" x14ac:dyDescent="0.4">
      <c r="A27" s="37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</row>
    <row r="28" spans="1:32" ht="20.149999999999999" customHeight="1" x14ac:dyDescent="0.4">
      <c r="A28" s="33"/>
      <c r="B28" s="54">
        <f t="shared" ref="B28:AE28" si="2">SUM(B17+B18+B19+B24+B25+B26+B27)</f>
        <v>0</v>
      </c>
      <c r="C28" s="54">
        <f t="shared" si="2"/>
        <v>0</v>
      </c>
      <c r="D28" s="54">
        <f t="shared" si="2"/>
        <v>0</v>
      </c>
      <c r="E28" s="54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  <c r="J28" s="54">
        <f t="shared" si="2"/>
        <v>0</v>
      </c>
      <c r="K28" s="54">
        <f t="shared" si="2"/>
        <v>0</v>
      </c>
      <c r="L28" s="54">
        <f t="shared" si="2"/>
        <v>0</v>
      </c>
      <c r="M28" s="54">
        <f t="shared" si="2"/>
        <v>0</v>
      </c>
      <c r="N28" s="54">
        <f t="shared" si="2"/>
        <v>0</v>
      </c>
      <c r="O28" s="54">
        <f t="shared" si="2"/>
        <v>0</v>
      </c>
      <c r="P28" s="54">
        <f t="shared" si="2"/>
        <v>0</v>
      </c>
      <c r="Q28" s="54">
        <f t="shared" si="2"/>
        <v>0</v>
      </c>
      <c r="R28" s="54">
        <f t="shared" si="2"/>
        <v>0</v>
      </c>
      <c r="S28" s="54">
        <f t="shared" si="2"/>
        <v>0</v>
      </c>
      <c r="T28" s="54">
        <f t="shared" si="2"/>
        <v>0</v>
      </c>
      <c r="U28" s="54">
        <f t="shared" si="2"/>
        <v>0</v>
      </c>
      <c r="V28" s="54">
        <f t="shared" si="2"/>
        <v>0</v>
      </c>
      <c r="W28" s="54">
        <f t="shared" si="2"/>
        <v>0</v>
      </c>
      <c r="X28" s="54">
        <f t="shared" si="2"/>
        <v>0</v>
      </c>
      <c r="Y28" s="54">
        <f t="shared" si="2"/>
        <v>0</v>
      </c>
      <c r="Z28" s="54">
        <f t="shared" si="2"/>
        <v>0</v>
      </c>
      <c r="AA28" s="54">
        <f t="shared" si="2"/>
        <v>0</v>
      </c>
      <c r="AB28" s="54">
        <f t="shared" si="2"/>
        <v>0</v>
      </c>
      <c r="AC28" s="54">
        <f t="shared" si="2"/>
        <v>0</v>
      </c>
      <c r="AD28" s="54">
        <f t="shared" si="2"/>
        <v>0</v>
      </c>
      <c r="AE28" s="54">
        <f t="shared" si="2"/>
        <v>0</v>
      </c>
      <c r="AF28" s="54">
        <f>AVERAGE(B28:AE28)</f>
        <v>0</v>
      </c>
    </row>
    <row r="29" spans="1:32" ht="20.149999999999999" customHeight="1" x14ac:dyDescent="0.4">
      <c r="A29" s="34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</row>
    <row r="30" spans="1:32" ht="20.149999999999999" customHeight="1" x14ac:dyDescent="0.4">
      <c r="A30" s="33" t="s">
        <v>12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  <row r="31" spans="1:32" ht="20.149999999999999" customHeight="1" x14ac:dyDescent="0.4">
      <c r="A31" s="33" t="s">
        <v>29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</row>
    <row r="32" spans="1:32" ht="20.149999999999999" customHeight="1" x14ac:dyDescent="0.4">
      <c r="A32" s="33" t="s">
        <v>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</row>
    <row r="33" spans="1:32" ht="20.149999999999999" customHeight="1" x14ac:dyDescent="0.4">
      <c r="A33" s="33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  <row r="34" spans="1:32" ht="20.149999999999999" customHeight="1" x14ac:dyDescent="0.4">
      <c r="A34" s="33" t="s">
        <v>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</row>
    <row r="35" spans="1:32" ht="20.149999999999999" customHeight="1" x14ac:dyDescent="0.4">
      <c r="A35" s="34"/>
      <c r="B35" s="137">
        <f t="shared" ref="B35:AE35" si="3">SUM(B30:B34)</f>
        <v>0</v>
      </c>
      <c r="C35" s="54">
        <f t="shared" si="3"/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54">
        <f t="shared" si="3"/>
        <v>0</v>
      </c>
      <c r="O35" s="54">
        <f t="shared" si="3"/>
        <v>0</v>
      </c>
      <c r="P35" s="54">
        <f t="shared" si="3"/>
        <v>0</v>
      </c>
      <c r="Q35" s="54">
        <f t="shared" si="3"/>
        <v>0</v>
      </c>
      <c r="R35" s="54">
        <f t="shared" si="3"/>
        <v>0</v>
      </c>
      <c r="S35" s="54">
        <f t="shared" si="3"/>
        <v>0</v>
      </c>
      <c r="T35" s="54">
        <f t="shared" si="3"/>
        <v>0</v>
      </c>
      <c r="U35" s="54">
        <f t="shared" si="3"/>
        <v>0</v>
      </c>
      <c r="V35" s="54">
        <f t="shared" si="3"/>
        <v>0</v>
      </c>
      <c r="W35" s="54">
        <f t="shared" si="3"/>
        <v>0</v>
      </c>
      <c r="X35" s="54">
        <f t="shared" si="3"/>
        <v>0</v>
      </c>
      <c r="Y35" s="54">
        <f t="shared" si="3"/>
        <v>0</v>
      </c>
      <c r="Z35" s="54">
        <f t="shared" si="3"/>
        <v>0</v>
      </c>
      <c r="AA35" s="54">
        <f t="shared" si="3"/>
        <v>0</v>
      </c>
      <c r="AB35" s="54">
        <f t="shared" si="3"/>
        <v>0</v>
      </c>
      <c r="AC35" s="54">
        <f t="shared" si="3"/>
        <v>0</v>
      </c>
      <c r="AD35" s="54">
        <f t="shared" si="3"/>
        <v>0</v>
      </c>
      <c r="AE35" s="54">
        <f t="shared" si="3"/>
        <v>0</v>
      </c>
      <c r="AF35" s="54">
        <f>AVERAGE(B35:AE35)</f>
        <v>0</v>
      </c>
    </row>
    <row r="36" spans="1:32" ht="20.149999999999999" customHeight="1" x14ac:dyDescent="0.4">
      <c r="A36" s="34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 t="s">
        <v>27</v>
      </c>
    </row>
    <row r="37" spans="1:32" ht="20.149999999999999" customHeight="1" x14ac:dyDescent="0.4">
      <c r="A37" s="33" t="s">
        <v>4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54" t="e">
        <f>AVERAGE(B37:AE37)</f>
        <v>#DIV/0!</v>
      </c>
    </row>
    <row r="38" spans="1:32" ht="20.149999999999999" customHeight="1" x14ac:dyDescent="0.4">
      <c r="A38" s="33" t="s">
        <v>15</v>
      </c>
      <c r="B38" s="54">
        <f t="shared" ref="B38:AE38" si="4">SUM(B37,B35,B28,B15,B8)</f>
        <v>31.843867749999998</v>
      </c>
      <c r="C38" s="54">
        <f t="shared" si="4"/>
        <v>34.110031249999999</v>
      </c>
      <c r="D38" s="54">
        <f t="shared" si="4"/>
        <v>32.449204250000001</v>
      </c>
      <c r="E38" s="54">
        <f t="shared" si="4"/>
        <v>34.666943000000003</v>
      </c>
      <c r="F38" s="54">
        <f t="shared" si="4"/>
        <v>33.648725999999996</v>
      </c>
      <c r="G38" s="54">
        <f t="shared" si="4"/>
        <v>31.290063499999999</v>
      </c>
      <c r="H38" s="54">
        <f t="shared" si="4"/>
        <v>32.926498000000002</v>
      </c>
      <c r="I38" s="54">
        <f t="shared" si="4"/>
        <v>33.092562749999999</v>
      </c>
      <c r="J38" s="54">
        <f t="shared" si="4"/>
        <v>34.415388249999999</v>
      </c>
      <c r="K38" s="54">
        <f t="shared" si="4"/>
        <v>33.171652250000001</v>
      </c>
      <c r="L38" s="54">
        <f t="shared" si="4"/>
        <v>34.353971749999999</v>
      </c>
      <c r="M38" s="54">
        <f t="shared" si="4"/>
        <v>34.060893499999999</v>
      </c>
      <c r="N38" s="54">
        <f t="shared" si="4"/>
        <v>34.218785249999996</v>
      </c>
      <c r="O38" s="54">
        <f t="shared" si="4"/>
        <v>34.247322750000002</v>
      </c>
      <c r="P38" s="54">
        <f t="shared" si="4"/>
        <v>33.221984749999997</v>
      </c>
      <c r="Q38" s="54">
        <f t="shared" si="4"/>
        <v>33.737793749999994</v>
      </c>
      <c r="R38" s="54">
        <f t="shared" si="4"/>
        <v>32.658956750000002</v>
      </c>
      <c r="S38" s="54">
        <f t="shared" si="4"/>
        <v>33.553825000000003</v>
      </c>
      <c r="T38" s="54">
        <f t="shared" si="4"/>
        <v>33.408626249999998</v>
      </c>
      <c r="U38" s="54">
        <f t="shared" si="4"/>
        <v>34.128604749999994</v>
      </c>
      <c r="V38" s="54">
        <f t="shared" si="4"/>
        <v>32.404021499999999</v>
      </c>
      <c r="W38" s="54">
        <f t="shared" si="4"/>
        <v>33.741303250000001</v>
      </c>
      <c r="X38" s="54">
        <f t="shared" si="4"/>
        <v>34.328402749999995</v>
      </c>
      <c r="Y38" s="54">
        <f t="shared" si="4"/>
        <v>33.634125749999995</v>
      </c>
      <c r="Z38" s="54">
        <f t="shared" si="4"/>
        <v>34.117333000000002</v>
      </c>
      <c r="AA38" s="54">
        <f t="shared" si="4"/>
        <v>32.827100999999999</v>
      </c>
      <c r="AB38" s="54">
        <f t="shared" si="4"/>
        <v>35.687806000000002</v>
      </c>
      <c r="AC38" s="54">
        <f t="shared" si="4"/>
        <v>16.172113500000002</v>
      </c>
      <c r="AD38" s="54">
        <f t="shared" si="4"/>
        <v>15.7065465</v>
      </c>
      <c r="AE38" s="54">
        <f t="shared" si="4"/>
        <v>16.137993999999999</v>
      </c>
      <c r="AF38" s="54">
        <f>AVERAGE(B38:AE38)</f>
        <v>31.798748291666666</v>
      </c>
    </row>
    <row r="39" spans="1:32" ht="20.149999999999999" customHeight="1" x14ac:dyDescent="0.4">
      <c r="A39" s="33" t="s">
        <v>16</v>
      </c>
      <c r="B39" s="54">
        <f t="shared" ref="B39:AE39" si="5">-SUM(B13+B14+B26+B27+B33+B34)</f>
        <v>0</v>
      </c>
      <c r="C39" s="54">
        <f t="shared" si="5"/>
        <v>0</v>
      </c>
      <c r="D39" s="54">
        <f t="shared" si="5"/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54">
        <f t="shared" si="5"/>
        <v>0</v>
      </c>
      <c r="Q39" s="54">
        <f t="shared" si="5"/>
        <v>0</v>
      </c>
      <c r="R39" s="54">
        <f t="shared" si="5"/>
        <v>0</v>
      </c>
      <c r="S39" s="54">
        <f t="shared" si="5"/>
        <v>0</v>
      </c>
      <c r="T39" s="54">
        <f t="shared" si="5"/>
        <v>0</v>
      </c>
      <c r="U39" s="54">
        <f t="shared" si="5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-2.4830000000000001</v>
      </c>
      <c r="AC39" s="54">
        <f t="shared" si="5"/>
        <v>0</v>
      </c>
      <c r="AD39" s="54">
        <f t="shared" si="5"/>
        <v>0</v>
      </c>
      <c r="AE39" s="54">
        <f t="shared" si="5"/>
        <v>0</v>
      </c>
      <c r="AF39" s="54"/>
    </row>
    <row r="40" spans="1:32" ht="20.149999999999999" customHeight="1" x14ac:dyDescent="0.4">
      <c r="A40" s="34" t="s">
        <v>20</v>
      </c>
      <c r="B40" s="54">
        <f t="shared" ref="B40:AE40" si="6">B38-B39</f>
        <v>31.843867749999998</v>
      </c>
      <c r="C40" s="54">
        <f t="shared" si="6"/>
        <v>34.110031249999999</v>
      </c>
      <c r="D40" s="54">
        <f t="shared" si="6"/>
        <v>32.449204250000001</v>
      </c>
      <c r="E40" s="54">
        <f t="shared" si="6"/>
        <v>34.666943000000003</v>
      </c>
      <c r="F40" s="54">
        <f t="shared" si="6"/>
        <v>33.648725999999996</v>
      </c>
      <c r="G40" s="54">
        <f t="shared" si="6"/>
        <v>31.290063499999999</v>
      </c>
      <c r="H40" s="54">
        <f t="shared" si="6"/>
        <v>32.926498000000002</v>
      </c>
      <c r="I40" s="54">
        <f t="shared" si="6"/>
        <v>33.092562749999999</v>
      </c>
      <c r="J40" s="54">
        <f t="shared" si="6"/>
        <v>34.415388249999999</v>
      </c>
      <c r="K40" s="54">
        <f t="shared" si="6"/>
        <v>33.171652250000001</v>
      </c>
      <c r="L40" s="54">
        <f t="shared" si="6"/>
        <v>34.353971749999999</v>
      </c>
      <c r="M40" s="54">
        <f t="shared" si="6"/>
        <v>34.060893499999999</v>
      </c>
      <c r="N40" s="54">
        <f t="shared" si="6"/>
        <v>34.218785249999996</v>
      </c>
      <c r="O40" s="54">
        <f t="shared" si="6"/>
        <v>34.247322750000002</v>
      </c>
      <c r="P40" s="54">
        <f t="shared" si="6"/>
        <v>33.221984749999997</v>
      </c>
      <c r="Q40" s="54">
        <f t="shared" si="6"/>
        <v>33.737793749999994</v>
      </c>
      <c r="R40" s="54">
        <f t="shared" si="6"/>
        <v>32.658956750000002</v>
      </c>
      <c r="S40" s="54">
        <f t="shared" si="6"/>
        <v>33.553825000000003</v>
      </c>
      <c r="T40" s="54">
        <f t="shared" si="6"/>
        <v>33.408626249999998</v>
      </c>
      <c r="U40" s="54">
        <f t="shared" si="6"/>
        <v>34.128604749999994</v>
      </c>
      <c r="V40" s="54">
        <f t="shared" si="6"/>
        <v>32.404021499999999</v>
      </c>
      <c r="W40" s="54">
        <f t="shared" si="6"/>
        <v>33.741303250000001</v>
      </c>
      <c r="X40" s="54">
        <f t="shared" si="6"/>
        <v>34.328402749999995</v>
      </c>
      <c r="Y40" s="54">
        <f t="shared" si="6"/>
        <v>33.634125749999995</v>
      </c>
      <c r="Z40" s="54">
        <f t="shared" si="6"/>
        <v>34.117333000000002</v>
      </c>
      <c r="AA40" s="54">
        <f t="shared" si="6"/>
        <v>32.827100999999999</v>
      </c>
      <c r="AB40" s="54">
        <f t="shared" si="6"/>
        <v>38.170805999999999</v>
      </c>
      <c r="AC40" s="54">
        <f t="shared" si="6"/>
        <v>16.172113500000002</v>
      </c>
      <c r="AD40" s="54">
        <f t="shared" si="6"/>
        <v>15.7065465</v>
      </c>
      <c r="AE40" s="54">
        <f t="shared" si="6"/>
        <v>16.137993999999999</v>
      </c>
      <c r="AF40" s="54">
        <f>AVERAGE(B40:AE40)</f>
        <v>31.881514958333334</v>
      </c>
    </row>
    <row r="41" spans="1:32" ht="20.149999999999999" customHeight="1" x14ac:dyDescent="0.45">
      <c r="A41" s="34"/>
      <c r="B41" s="20"/>
      <c r="C41" s="38"/>
      <c r="D41" s="38"/>
      <c r="E41" s="38"/>
      <c r="F41" s="38"/>
      <c r="G41" s="38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2"/>
    </row>
    <row r="42" spans="1:32" ht="20.149999999999999" customHeight="1" x14ac:dyDescent="0.45">
      <c r="A42" s="33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8"/>
    </row>
    <row r="43" spans="1:32" ht="20.149999999999999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2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11.53515625" defaultRowHeight="20.149999999999999" customHeight="1" x14ac:dyDescent="0.45"/>
  <cols>
    <col min="1" max="1" width="32.3046875" style="51" customWidth="1"/>
    <col min="2" max="32" width="8.23046875" style="51" customWidth="1"/>
    <col min="33" max="33" width="11.84375" style="99" customWidth="1"/>
    <col min="34" max="35" width="8.23046875" style="51" customWidth="1"/>
    <col min="36" max="16384" width="11.53515625" style="51"/>
  </cols>
  <sheetData>
    <row r="1" spans="1:33" ht="20.149999999999999" customHeight="1" x14ac:dyDescent="0.4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47"/>
    </row>
    <row r="2" spans="1:33" ht="20.149999999999999" customHeight="1" x14ac:dyDescent="0.45">
      <c r="A2" s="28">
        <v>43435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47"/>
    </row>
    <row r="3" spans="1:33" ht="20.149999999999999" customHeight="1" x14ac:dyDescent="0.45">
      <c r="A3" s="30" t="s">
        <v>19</v>
      </c>
      <c r="Z3" s="52"/>
      <c r="AA3" s="92"/>
      <c r="AB3" s="52"/>
      <c r="AC3" s="52"/>
      <c r="AD3" s="52"/>
      <c r="AE3" s="52"/>
      <c r="AF3" s="52"/>
      <c r="AG3" s="31"/>
    </row>
    <row r="4" spans="1:33" ht="20.149999999999999" customHeight="1" x14ac:dyDescent="0.45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>
        <v>31</v>
      </c>
      <c r="AG4" s="100" t="s">
        <v>30</v>
      </c>
    </row>
    <row r="5" spans="1:33" ht="20.149999999999999" customHeight="1" x14ac:dyDescent="0.45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93"/>
    </row>
    <row r="6" spans="1:33" ht="20.149999999999999" customHeight="1" x14ac:dyDescent="0.4">
      <c r="A6" s="33" t="s">
        <v>1</v>
      </c>
      <c r="B6" s="121"/>
      <c r="C6" s="121"/>
      <c r="D6" s="133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69"/>
    </row>
    <row r="7" spans="1:33" ht="20.149999999999999" customHeight="1" x14ac:dyDescent="0.4">
      <c r="A7" s="33" t="s">
        <v>2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69"/>
    </row>
    <row r="8" spans="1:33" ht="20.149999999999999" customHeight="1" x14ac:dyDescent="0.4">
      <c r="A8" s="33"/>
      <c r="B8" s="130">
        <f t="shared" ref="B8:AF8" si="0">SUM(B6:B7)</f>
        <v>0</v>
      </c>
      <c r="C8" s="130">
        <f t="shared" si="0"/>
        <v>0</v>
      </c>
      <c r="D8" s="130">
        <f t="shared" si="0"/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 t="shared" si="0"/>
        <v>0</v>
      </c>
      <c r="I8" s="130">
        <f t="shared" si="0"/>
        <v>0</v>
      </c>
      <c r="J8" s="130">
        <f t="shared" si="0"/>
        <v>0</v>
      </c>
      <c r="K8" s="130">
        <f t="shared" si="0"/>
        <v>0</v>
      </c>
      <c r="L8" s="130">
        <f t="shared" si="0"/>
        <v>0</v>
      </c>
      <c r="M8" s="130">
        <f t="shared" si="0"/>
        <v>0</v>
      </c>
      <c r="N8" s="130">
        <f t="shared" si="0"/>
        <v>0</v>
      </c>
      <c r="O8" s="130">
        <f t="shared" si="0"/>
        <v>0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30">
        <f t="shared" si="0"/>
        <v>0</v>
      </c>
      <c r="T8" s="130">
        <f t="shared" si="0"/>
        <v>0</v>
      </c>
      <c r="U8" s="130">
        <f t="shared" si="0"/>
        <v>0</v>
      </c>
      <c r="V8" s="130">
        <f t="shared" si="0"/>
        <v>0</v>
      </c>
      <c r="W8" s="130">
        <f t="shared" si="0"/>
        <v>0</v>
      </c>
      <c r="X8" s="130">
        <f t="shared" si="0"/>
        <v>0</v>
      </c>
      <c r="Y8" s="130">
        <f t="shared" si="0"/>
        <v>0</v>
      </c>
      <c r="Z8" s="130">
        <f t="shared" si="0"/>
        <v>0</v>
      </c>
      <c r="AA8" s="130">
        <f t="shared" si="0"/>
        <v>0</v>
      </c>
      <c r="AB8" s="130">
        <f t="shared" si="0"/>
        <v>0</v>
      </c>
      <c r="AC8" s="130">
        <f t="shared" si="0"/>
        <v>0</v>
      </c>
      <c r="AD8" s="130">
        <f t="shared" si="0"/>
        <v>0</v>
      </c>
      <c r="AE8" s="130">
        <f t="shared" si="0"/>
        <v>0</v>
      </c>
      <c r="AF8" s="130">
        <f t="shared" si="0"/>
        <v>0</v>
      </c>
      <c r="AG8" s="130">
        <f>AVERAGE(B8:AF8)</f>
        <v>0</v>
      </c>
    </row>
    <row r="9" spans="1:33" ht="20.149999999999999" customHeight="1" x14ac:dyDescent="0.45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</row>
    <row r="10" spans="1:33" ht="20.149999999999999" customHeight="1" x14ac:dyDescent="0.45">
      <c r="A10" s="33" t="s">
        <v>18</v>
      </c>
      <c r="B10" s="62"/>
      <c r="C10" s="62"/>
      <c r="D10" s="62"/>
      <c r="E10" s="62"/>
      <c r="F10" s="62"/>
      <c r="G10" s="6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25"/>
    </row>
    <row r="11" spans="1:33" ht="20.149999999999999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25"/>
    </row>
    <row r="12" spans="1:33" ht="20.149999999999999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60"/>
      <c r="K12" s="53"/>
      <c r="L12" s="60"/>
      <c r="M12" s="60"/>
      <c r="N12" s="60"/>
      <c r="O12" s="60"/>
      <c r="P12" s="60"/>
      <c r="Q12" s="60"/>
      <c r="R12" s="60"/>
      <c r="S12" s="53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5"/>
    </row>
    <row r="13" spans="1:33" ht="20.149999999999999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5"/>
    </row>
    <row r="14" spans="1:33" ht="20.149999999999999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5"/>
    </row>
    <row r="15" spans="1:33" ht="20.149999999999999" customHeight="1" x14ac:dyDescent="0.45">
      <c r="A15" s="33"/>
      <c r="B15" s="54">
        <f t="shared" ref="B15:AF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 t="shared" si="1"/>
        <v>0</v>
      </c>
      <c r="AG15" s="25">
        <f>AVERAGE(B15:AF15)</f>
        <v>0</v>
      </c>
    </row>
    <row r="16" spans="1:33" ht="20.149999999999999" customHeight="1" x14ac:dyDescent="0.45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</row>
    <row r="17" spans="1:33" ht="20.149999999999999" customHeight="1" x14ac:dyDescent="0.45">
      <c r="A17" s="37" t="s">
        <v>8</v>
      </c>
      <c r="B17" s="136"/>
      <c r="C17" s="136"/>
      <c r="D17" s="136"/>
      <c r="E17" s="136"/>
      <c r="F17" s="136"/>
      <c r="G17" s="136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25"/>
    </row>
    <row r="18" spans="1:33" ht="20.149999999999999" customHeight="1" x14ac:dyDescent="0.45">
      <c r="A18" s="43" t="s">
        <v>26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25"/>
    </row>
    <row r="19" spans="1:33" ht="20.149999999999999" customHeight="1" x14ac:dyDescent="0.45">
      <c r="A19" s="37" t="s">
        <v>9</v>
      </c>
      <c r="B19" s="138"/>
      <c r="C19" s="138"/>
      <c r="D19" s="138"/>
      <c r="E19" s="138"/>
      <c r="F19" s="138"/>
      <c r="G19" s="138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25"/>
    </row>
    <row r="20" spans="1:33" ht="20.149999999999999" customHeight="1" x14ac:dyDescent="0.45">
      <c r="A20" s="37" t="s">
        <v>23</v>
      </c>
      <c r="B20" s="139"/>
      <c r="C20" s="139"/>
      <c r="D20" s="139"/>
      <c r="E20" s="139"/>
      <c r="F20" s="139"/>
      <c r="G20" s="139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25"/>
    </row>
    <row r="21" spans="1:33" ht="20.149999999999999" customHeight="1" x14ac:dyDescent="0.45">
      <c r="A21" s="37" t="s">
        <v>22</v>
      </c>
      <c r="B21" s="71"/>
      <c r="C21" s="71"/>
      <c r="D21" s="71"/>
      <c r="E21" s="71"/>
      <c r="F21" s="71"/>
      <c r="G21" s="71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25"/>
    </row>
    <row r="22" spans="1:33" ht="20.149999999999999" customHeight="1" x14ac:dyDescent="0.45">
      <c r="A22" s="37" t="s">
        <v>24</v>
      </c>
      <c r="B22" s="91"/>
      <c r="C22" s="91"/>
      <c r="D22" s="91"/>
      <c r="E22" s="91"/>
      <c r="F22" s="91"/>
      <c r="G22" s="91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25"/>
    </row>
    <row r="23" spans="1:33" ht="20.149999999999999" customHeight="1" x14ac:dyDescent="0.45">
      <c r="A23" s="37" t="s">
        <v>25</v>
      </c>
      <c r="B23" s="91"/>
      <c r="C23" s="91"/>
      <c r="D23" s="91"/>
      <c r="E23" s="91"/>
      <c r="F23" s="91"/>
      <c r="G23" s="91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25"/>
    </row>
    <row r="24" spans="1:33" ht="20.149999999999999" customHeight="1" x14ac:dyDescent="0.45">
      <c r="A24" s="37" t="s">
        <v>17</v>
      </c>
      <c r="B24" s="91"/>
      <c r="C24" s="91"/>
      <c r="D24" s="91"/>
      <c r="E24" s="91"/>
      <c r="F24" s="91"/>
      <c r="G24" s="9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25"/>
    </row>
    <row r="25" spans="1:33" ht="20.149999999999999" customHeight="1" x14ac:dyDescent="0.45">
      <c r="A25" s="37" t="s">
        <v>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68"/>
      <c r="AB25" s="68"/>
      <c r="AC25" s="68"/>
      <c r="AD25" s="68"/>
      <c r="AE25" s="68"/>
      <c r="AF25" s="68"/>
      <c r="AG25" s="25"/>
    </row>
    <row r="26" spans="1:33" ht="20.149999999999999" customHeight="1" x14ac:dyDescent="0.45">
      <c r="A26" s="37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25"/>
    </row>
    <row r="27" spans="1:33" ht="20.149999999999999" customHeight="1" x14ac:dyDescent="0.45">
      <c r="A27" s="37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25"/>
    </row>
    <row r="28" spans="1:33" ht="20.149999999999999" customHeight="1" x14ac:dyDescent="0.45">
      <c r="A28" s="33"/>
      <c r="B28" s="54">
        <f>SUM(B17+B18+B19+B24+B25+B26+B27)</f>
        <v>0</v>
      </c>
      <c r="C28" s="54">
        <f t="shared" ref="C28:AF28" si="2">SUM(C17+C18+C19+C24+C25+C26+C27)</f>
        <v>0</v>
      </c>
      <c r="D28" s="54">
        <f t="shared" si="2"/>
        <v>0</v>
      </c>
      <c r="E28" s="54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  <c r="J28" s="54">
        <f t="shared" si="2"/>
        <v>0</v>
      </c>
      <c r="K28" s="54">
        <f t="shared" si="2"/>
        <v>0</v>
      </c>
      <c r="L28" s="54">
        <f t="shared" si="2"/>
        <v>0</v>
      </c>
      <c r="M28" s="54">
        <f t="shared" si="2"/>
        <v>0</v>
      </c>
      <c r="N28" s="54">
        <f t="shared" si="2"/>
        <v>0</v>
      </c>
      <c r="O28" s="54">
        <f t="shared" si="2"/>
        <v>0</v>
      </c>
      <c r="P28" s="54">
        <f t="shared" si="2"/>
        <v>0</v>
      </c>
      <c r="Q28" s="54">
        <f t="shared" si="2"/>
        <v>0</v>
      </c>
      <c r="R28" s="54">
        <f t="shared" si="2"/>
        <v>0</v>
      </c>
      <c r="S28" s="54">
        <f t="shared" si="2"/>
        <v>0</v>
      </c>
      <c r="T28" s="54">
        <f t="shared" si="2"/>
        <v>0</v>
      </c>
      <c r="U28" s="54">
        <f t="shared" si="2"/>
        <v>0</v>
      </c>
      <c r="V28" s="54">
        <f t="shared" si="2"/>
        <v>0</v>
      </c>
      <c r="W28" s="54">
        <f t="shared" si="2"/>
        <v>0</v>
      </c>
      <c r="X28" s="54">
        <f t="shared" si="2"/>
        <v>0</v>
      </c>
      <c r="Y28" s="54">
        <f t="shared" si="2"/>
        <v>0</v>
      </c>
      <c r="Z28" s="54">
        <f t="shared" si="2"/>
        <v>0</v>
      </c>
      <c r="AA28" s="54">
        <f t="shared" si="2"/>
        <v>0</v>
      </c>
      <c r="AB28" s="54">
        <f t="shared" si="2"/>
        <v>0</v>
      </c>
      <c r="AC28" s="54">
        <f t="shared" si="2"/>
        <v>0</v>
      </c>
      <c r="AD28" s="54">
        <f t="shared" si="2"/>
        <v>0</v>
      </c>
      <c r="AE28" s="54">
        <f t="shared" si="2"/>
        <v>0</v>
      </c>
      <c r="AF28" s="54">
        <f t="shared" si="2"/>
        <v>0</v>
      </c>
      <c r="AG28" s="25">
        <f>AVERAGE(B28:AF28)</f>
        <v>0</v>
      </c>
    </row>
    <row r="29" spans="1:33" ht="20.149999999999999" customHeight="1" x14ac:dyDescent="0.45">
      <c r="A29" s="34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25"/>
    </row>
    <row r="30" spans="1:33" ht="20.149999999999999" customHeight="1" x14ac:dyDescent="0.45">
      <c r="A30" s="33" t="s">
        <v>12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>
        <v>0.4052</v>
      </c>
      <c r="AG30" s="25"/>
    </row>
    <row r="31" spans="1:33" ht="20.149999999999999" customHeight="1" x14ac:dyDescent="0.45">
      <c r="A31" s="33" t="s">
        <v>29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25"/>
    </row>
    <row r="32" spans="1:33" ht="20.149999999999999" customHeight="1" x14ac:dyDescent="0.45">
      <c r="A32" s="33" t="s">
        <v>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>
        <v>1.5232000000000001</v>
      </c>
      <c r="AG32" s="25"/>
    </row>
    <row r="33" spans="1:33" ht="20.149999999999999" customHeight="1" x14ac:dyDescent="0.45">
      <c r="A33" s="33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25"/>
    </row>
    <row r="34" spans="1:33" ht="20.149999999999999" customHeight="1" x14ac:dyDescent="0.45">
      <c r="A34" s="33" t="s">
        <v>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25"/>
    </row>
    <row r="35" spans="1:33" ht="20.149999999999999" customHeight="1" x14ac:dyDescent="0.45">
      <c r="A35" s="34"/>
      <c r="B35" s="137">
        <f t="shared" ref="B35:AF35" si="3">SUM(B30:B34)</f>
        <v>0</v>
      </c>
      <c r="C35" s="54">
        <f t="shared" si="3"/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54">
        <f t="shared" si="3"/>
        <v>0</v>
      </c>
      <c r="O35" s="54">
        <f t="shared" si="3"/>
        <v>0</v>
      </c>
      <c r="P35" s="54">
        <f t="shared" si="3"/>
        <v>0</v>
      </c>
      <c r="Q35" s="54">
        <f t="shared" si="3"/>
        <v>0</v>
      </c>
      <c r="R35" s="54">
        <f t="shared" si="3"/>
        <v>0</v>
      </c>
      <c r="S35" s="54">
        <f t="shared" si="3"/>
        <v>0</v>
      </c>
      <c r="T35" s="54">
        <f t="shared" si="3"/>
        <v>0</v>
      </c>
      <c r="U35" s="54">
        <f t="shared" si="3"/>
        <v>0</v>
      </c>
      <c r="V35" s="54">
        <f t="shared" si="3"/>
        <v>0</v>
      </c>
      <c r="W35" s="54">
        <f t="shared" si="3"/>
        <v>0</v>
      </c>
      <c r="X35" s="54">
        <f t="shared" si="3"/>
        <v>0</v>
      </c>
      <c r="Y35" s="54">
        <f t="shared" si="3"/>
        <v>0</v>
      </c>
      <c r="Z35" s="54">
        <f t="shared" si="3"/>
        <v>0</v>
      </c>
      <c r="AA35" s="54">
        <f t="shared" si="3"/>
        <v>0</v>
      </c>
      <c r="AB35" s="54">
        <f t="shared" si="3"/>
        <v>0</v>
      </c>
      <c r="AC35" s="54">
        <f t="shared" si="3"/>
        <v>0</v>
      </c>
      <c r="AD35" s="54">
        <f t="shared" si="3"/>
        <v>0</v>
      </c>
      <c r="AE35" s="54">
        <f t="shared" si="3"/>
        <v>0</v>
      </c>
      <c r="AF35" s="54">
        <f t="shared" si="3"/>
        <v>1.9284000000000001</v>
      </c>
      <c r="AG35" s="25">
        <f>AVERAGE(B35:AF35)</f>
        <v>6.2206451612903231E-2</v>
      </c>
    </row>
    <row r="36" spans="1:33" ht="20.149999999999999" customHeight="1" x14ac:dyDescent="0.45">
      <c r="A36" s="34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s">
        <v>27</v>
      </c>
    </row>
    <row r="37" spans="1:33" ht="20.149999999999999" customHeight="1" x14ac:dyDescent="0.45">
      <c r="A37" s="33" t="s">
        <v>4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>
        <v>0.3</v>
      </c>
      <c r="AG37" s="25">
        <f>AVERAGE(B37:AF37)</f>
        <v>0.3</v>
      </c>
    </row>
    <row r="38" spans="1:33" ht="20.149999999999999" customHeight="1" x14ac:dyDescent="0.45">
      <c r="A38" s="33" t="s">
        <v>15</v>
      </c>
      <c r="B38" s="54">
        <f t="shared" ref="B38:AF38" si="4">SUM(B37,B35,B28,B15,B8)</f>
        <v>0</v>
      </c>
      <c r="C38" s="54">
        <f t="shared" si="4"/>
        <v>0</v>
      </c>
      <c r="D38" s="54">
        <f t="shared" si="4"/>
        <v>0</v>
      </c>
      <c r="E38" s="54">
        <f t="shared" si="4"/>
        <v>0</v>
      </c>
      <c r="F38" s="54">
        <f t="shared" si="4"/>
        <v>0</v>
      </c>
      <c r="G38" s="54">
        <f t="shared" si="4"/>
        <v>0</v>
      </c>
      <c r="H38" s="54">
        <f t="shared" si="4"/>
        <v>0</v>
      </c>
      <c r="I38" s="54">
        <f t="shared" si="4"/>
        <v>0</v>
      </c>
      <c r="J38" s="54">
        <f t="shared" si="4"/>
        <v>0</v>
      </c>
      <c r="K38" s="54">
        <f t="shared" si="4"/>
        <v>0</v>
      </c>
      <c r="L38" s="54">
        <f t="shared" si="4"/>
        <v>0</v>
      </c>
      <c r="M38" s="54">
        <f t="shared" si="4"/>
        <v>0</v>
      </c>
      <c r="N38" s="54">
        <f t="shared" si="4"/>
        <v>0</v>
      </c>
      <c r="O38" s="54">
        <f t="shared" si="4"/>
        <v>0</v>
      </c>
      <c r="P38" s="54">
        <f t="shared" si="4"/>
        <v>0</v>
      </c>
      <c r="Q38" s="54">
        <f t="shared" si="4"/>
        <v>0</v>
      </c>
      <c r="R38" s="54">
        <f t="shared" si="4"/>
        <v>0</v>
      </c>
      <c r="S38" s="54">
        <f t="shared" si="4"/>
        <v>0</v>
      </c>
      <c r="T38" s="54">
        <f t="shared" si="4"/>
        <v>0</v>
      </c>
      <c r="U38" s="54">
        <f t="shared" si="4"/>
        <v>0</v>
      </c>
      <c r="V38" s="54">
        <f t="shared" si="4"/>
        <v>0</v>
      </c>
      <c r="W38" s="54">
        <f t="shared" si="4"/>
        <v>0</v>
      </c>
      <c r="X38" s="54">
        <f t="shared" si="4"/>
        <v>0</v>
      </c>
      <c r="Y38" s="54">
        <f t="shared" si="4"/>
        <v>0</v>
      </c>
      <c r="Z38" s="54">
        <f t="shared" si="4"/>
        <v>0</v>
      </c>
      <c r="AA38" s="54">
        <f t="shared" si="4"/>
        <v>0</v>
      </c>
      <c r="AB38" s="54">
        <f t="shared" si="4"/>
        <v>0</v>
      </c>
      <c r="AC38" s="54">
        <f t="shared" si="4"/>
        <v>0</v>
      </c>
      <c r="AD38" s="54">
        <f t="shared" si="4"/>
        <v>0</v>
      </c>
      <c r="AE38" s="54">
        <f t="shared" si="4"/>
        <v>0</v>
      </c>
      <c r="AF38" s="54">
        <f t="shared" si="4"/>
        <v>2.2284000000000002</v>
      </c>
      <c r="AG38" s="25">
        <f>AVERAGE(B38:AF38)</f>
        <v>7.1883870967741945E-2</v>
      </c>
    </row>
    <row r="39" spans="1:33" ht="20.149999999999999" customHeight="1" x14ac:dyDescent="0.45">
      <c r="A39" s="33" t="s">
        <v>16</v>
      </c>
      <c r="B39" s="54">
        <f t="shared" ref="B39:AF39" si="5">-SUM(B13+B14+B26+B27+B33+B34)</f>
        <v>0</v>
      </c>
      <c r="C39" s="54">
        <f t="shared" si="5"/>
        <v>0</v>
      </c>
      <c r="D39" s="54">
        <f t="shared" si="5"/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54">
        <f t="shared" si="5"/>
        <v>0</v>
      </c>
      <c r="Q39" s="54">
        <f t="shared" si="5"/>
        <v>0</v>
      </c>
      <c r="R39" s="54">
        <f t="shared" si="5"/>
        <v>0</v>
      </c>
      <c r="S39" s="54">
        <f t="shared" si="5"/>
        <v>0</v>
      </c>
      <c r="T39" s="54">
        <f t="shared" si="5"/>
        <v>0</v>
      </c>
      <c r="U39" s="54">
        <f t="shared" si="5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0</v>
      </c>
      <c r="AC39" s="54">
        <f t="shared" si="5"/>
        <v>0</v>
      </c>
      <c r="AD39" s="54">
        <f t="shared" si="5"/>
        <v>0</v>
      </c>
      <c r="AE39" s="54">
        <f t="shared" si="5"/>
        <v>0</v>
      </c>
      <c r="AF39" s="54">
        <f t="shared" si="5"/>
        <v>0</v>
      </c>
      <c r="AG39" s="25"/>
    </row>
    <row r="40" spans="1:33" ht="20.149999999999999" customHeight="1" x14ac:dyDescent="0.45">
      <c r="A40" s="34" t="s">
        <v>20</v>
      </c>
      <c r="B40" s="54">
        <f t="shared" ref="B40:AF40" si="6">B38-B39</f>
        <v>0</v>
      </c>
      <c r="C40" s="54">
        <f t="shared" si="6"/>
        <v>0</v>
      </c>
      <c r="D40" s="54">
        <f t="shared" si="6"/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4">
        <f t="shared" si="6"/>
        <v>0</v>
      </c>
      <c r="R40" s="54">
        <f t="shared" si="6"/>
        <v>0</v>
      </c>
      <c r="S40" s="54">
        <f t="shared" si="6"/>
        <v>0</v>
      </c>
      <c r="T40" s="54">
        <f t="shared" si="6"/>
        <v>0</v>
      </c>
      <c r="U40" s="54">
        <f t="shared" si="6"/>
        <v>0</v>
      </c>
      <c r="V40" s="54">
        <f t="shared" si="6"/>
        <v>0</v>
      </c>
      <c r="W40" s="54">
        <f t="shared" si="6"/>
        <v>0</v>
      </c>
      <c r="X40" s="54">
        <f t="shared" si="6"/>
        <v>0</v>
      </c>
      <c r="Y40" s="54">
        <f t="shared" si="6"/>
        <v>0</v>
      </c>
      <c r="Z40" s="54">
        <f t="shared" si="6"/>
        <v>0</v>
      </c>
      <c r="AA40" s="54">
        <f t="shared" si="6"/>
        <v>0</v>
      </c>
      <c r="AB40" s="54">
        <f t="shared" si="6"/>
        <v>0</v>
      </c>
      <c r="AC40" s="54">
        <f t="shared" si="6"/>
        <v>0</v>
      </c>
      <c r="AD40" s="54">
        <f t="shared" si="6"/>
        <v>0</v>
      </c>
      <c r="AE40" s="54">
        <f t="shared" si="6"/>
        <v>0</v>
      </c>
      <c r="AF40" s="54">
        <f t="shared" si="6"/>
        <v>2.2284000000000002</v>
      </c>
      <c r="AG40" s="25">
        <f>AVERAGE(B40:AF40)</f>
        <v>7.1883870967741945E-2</v>
      </c>
    </row>
    <row r="41" spans="1:33" ht="20.149999999999999" customHeight="1" x14ac:dyDescent="0.45">
      <c r="A41" s="33"/>
      <c r="B41" s="37"/>
      <c r="C41" s="37"/>
      <c r="D41" s="37"/>
      <c r="E41" s="37"/>
      <c r="F41" s="37"/>
      <c r="G41" s="37"/>
      <c r="H41" s="37"/>
      <c r="I41" s="46"/>
      <c r="J41" s="46"/>
      <c r="K41" s="46"/>
      <c r="L41" s="46"/>
      <c r="M41" s="46"/>
      <c r="N41" s="46"/>
      <c r="O41" s="46"/>
      <c r="P41" s="46"/>
      <c r="Q41" s="43"/>
      <c r="R41" s="43"/>
      <c r="S41" s="37"/>
      <c r="T41" s="37"/>
      <c r="U41" s="37"/>
      <c r="V41" s="37"/>
      <c r="W41" s="37"/>
      <c r="X41" s="37"/>
      <c r="Y41" s="37"/>
      <c r="Z41" s="46"/>
      <c r="AA41" s="46"/>
      <c r="AB41" s="46"/>
      <c r="AC41" s="46"/>
      <c r="AD41" s="46"/>
      <c r="AE41" s="46"/>
      <c r="AF41" s="46"/>
      <c r="AG41" s="48"/>
    </row>
    <row r="42" spans="1:33" ht="20.149999999999999" customHeight="1" x14ac:dyDescent="0.4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2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B6" sqref="B6"/>
    </sheetView>
  </sheetViews>
  <sheetFormatPr defaultColWidth="11.53515625" defaultRowHeight="20.149999999999999" customHeight="1" x14ac:dyDescent="0.45"/>
  <cols>
    <col min="1" max="1" width="32.69140625" style="51" customWidth="1"/>
    <col min="2" max="29" width="8.23046875" style="51" customWidth="1"/>
    <col min="30" max="30" width="12.84375" style="99" customWidth="1"/>
    <col min="31" max="31" width="8.23046875" style="51" customWidth="1"/>
    <col min="32" max="16384" width="11.53515625" style="51"/>
  </cols>
  <sheetData>
    <row r="1" spans="1:31" ht="20.149999999999999" customHeight="1" x14ac:dyDescent="0.4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47"/>
      <c r="AE1" s="29"/>
    </row>
    <row r="2" spans="1:31" ht="20.149999999999999" customHeight="1" x14ac:dyDescent="0.45">
      <c r="A2" s="28">
        <v>43132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47"/>
      <c r="AE2" s="29"/>
    </row>
    <row r="3" spans="1:31" ht="20.149999999999999" customHeight="1" x14ac:dyDescent="0.45">
      <c r="A3" s="30" t="s">
        <v>19</v>
      </c>
      <c r="Z3" s="52"/>
      <c r="AA3" s="92"/>
      <c r="AB3" s="52"/>
      <c r="AC3" s="52"/>
      <c r="AD3" s="31"/>
      <c r="AE3" s="29"/>
    </row>
    <row r="4" spans="1:31" ht="20.149999999999999" customHeight="1" x14ac:dyDescent="0.45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100"/>
      <c r="AE4" s="29"/>
    </row>
    <row r="5" spans="1:31" ht="20.149999999999999" customHeight="1" x14ac:dyDescent="0.45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93"/>
      <c r="AE5" s="30"/>
    </row>
    <row r="6" spans="1:31" ht="20.149999999999999" customHeight="1" x14ac:dyDescent="0.45">
      <c r="A6" s="33" t="s">
        <v>1</v>
      </c>
      <c r="B6" s="132">
        <v>5.8487689999999999</v>
      </c>
      <c r="C6" s="121">
        <v>5.7973020000000002</v>
      </c>
      <c r="D6" s="121">
        <v>5.8457020000000002</v>
      </c>
      <c r="E6" s="121">
        <v>5.8281520000000002</v>
      </c>
      <c r="F6" s="121">
        <v>4.8293090000000003</v>
      </c>
      <c r="G6" s="121">
        <v>3.8878339999999998</v>
      </c>
      <c r="H6" s="121">
        <v>3.9117150000000001</v>
      </c>
      <c r="I6" s="121">
        <v>3.9422459999999999</v>
      </c>
      <c r="J6" s="121">
        <v>3.8488120000000001</v>
      </c>
      <c r="K6" s="121">
        <v>3.85459</v>
      </c>
      <c r="L6" s="132">
        <v>3.849275</v>
      </c>
      <c r="M6" s="121">
        <v>3.8682780000000001</v>
      </c>
      <c r="N6" s="121">
        <v>3.8668019999999999</v>
      </c>
      <c r="O6" s="121">
        <v>3.911184</v>
      </c>
      <c r="P6" s="121">
        <v>3.90028</v>
      </c>
      <c r="Q6" s="121">
        <v>3.8958819999999998</v>
      </c>
      <c r="R6" s="121">
        <v>3.9176039999999999</v>
      </c>
      <c r="S6" s="121">
        <v>3.9207070000000002</v>
      </c>
      <c r="T6" s="121">
        <v>3.9282330000000001</v>
      </c>
      <c r="U6" s="121">
        <v>3.8795359999999999</v>
      </c>
      <c r="V6" s="121">
        <v>3.931136</v>
      </c>
      <c r="W6" s="121">
        <v>3.880058</v>
      </c>
      <c r="X6" s="121">
        <v>3.9024160000000001</v>
      </c>
      <c r="Y6" s="121">
        <v>3.8702860000000001</v>
      </c>
      <c r="Z6" s="121">
        <v>3.8775279999999999</v>
      </c>
      <c r="AA6" s="121">
        <v>3.7161339999999998</v>
      </c>
      <c r="AB6" s="121">
        <v>5.8113859999999997</v>
      </c>
      <c r="AC6" s="121">
        <v>2.999625</v>
      </c>
      <c r="AD6" s="25"/>
      <c r="AE6" s="32"/>
    </row>
    <row r="7" spans="1:31" ht="20.149999999999999" customHeight="1" x14ac:dyDescent="0.45">
      <c r="A7" s="33" t="s">
        <v>2</v>
      </c>
      <c r="B7" s="121">
        <v>10.1965275</v>
      </c>
      <c r="C7" s="121">
        <v>11.25011675</v>
      </c>
      <c r="D7" s="121">
        <v>9.6483775000000005</v>
      </c>
      <c r="E7" s="121">
        <v>10.52774625</v>
      </c>
      <c r="F7" s="121">
        <v>10.830928249999999</v>
      </c>
      <c r="G7" s="121">
        <v>12.06809825</v>
      </c>
      <c r="H7" s="121">
        <v>11.983438999999999</v>
      </c>
      <c r="I7" s="121">
        <v>12.72130325</v>
      </c>
      <c r="J7" s="121">
        <v>11.958216500000001</v>
      </c>
      <c r="K7" s="121">
        <v>12.777206250000001</v>
      </c>
      <c r="L7" s="121">
        <v>11.165516</v>
      </c>
      <c r="M7" s="121">
        <v>11.813366</v>
      </c>
      <c r="N7" s="121">
        <v>12.178220749999999</v>
      </c>
      <c r="O7" s="121">
        <v>12.201103000000002</v>
      </c>
      <c r="P7" s="121">
        <v>11.795488000000001</v>
      </c>
      <c r="Q7" s="121">
        <v>12.311730750000001</v>
      </c>
      <c r="R7" s="121">
        <v>11.374962749999998</v>
      </c>
      <c r="S7" s="121">
        <v>11.015098999999999</v>
      </c>
      <c r="T7" s="121">
        <v>11.133798250000002</v>
      </c>
      <c r="U7" s="121">
        <v>12.44157</v>
      </c>
      <c r="V7" s="121">
        <v>11.768000000000001</v>
      </c>
      <c r="W7" s="121">
        <v>13.13147575</v>
      </c>
      <c r="X7" s="121">
        <v>11.04256575</v>
      </c>
      <c r="Y7" s="121">
        <v>11.202322749999999</v>
      </c>
      <c r="Z7" s="121">
        <v>11.42594025</v>
      </c>
      <c r="AA7" s="121">
        <v>11.725648</v>
      </c>
      <c r="AB7" s="121">
        <v>11.415061</v>
      </c>
      <c r="AC7" s="121">
        <v>13.190472999999999</v>
      </c>
      <c r="AD7" s="25"/>
    </row>
    <row r="8" spans="1:31" ht="20.149999999999999" customHeight="1" x14ac:dyDescent="0.45">
      <c r="A8" s="33"/>
      <c r="B8" s="54">
        <f t="shared" ref="B8:AC8" si="0">SUM(B6:B7)</f>
        <v>16.045296499999999</v>
      </c>
      <c r="C8" s="54">
        <f t="shared" si="0"/>
        <v>17.047418749999999</v>
      </c>
      <c r="D8" s="54">
        <f t="shared" si="0"/>
        <v>15.494079500000002</v>
      </c>
      <c r="E8" s="54">
        <f t="shared" si="0"/>
        <v>16.355898249999999</v>
      </c>
      <c r="F8" s="54">
        <f t="shared" si="0"/>
        <v>15.66023725</v>
      </c>
      <c r="G8" s="54">
        <f t="shared" si="0"/>
        <v>15.95593225</v>
      </c>
      <c r="H8" s="54">
        <f t="shared" si="0"/>
        <v>15.895153999999998</v>
      </c>
      <c r="I8" s="54">
        <f t="shared" si="0"/>
        <v>16.663549249999999</v>
      </c>
      <c r="J8" s="54">
        <f t="shared" si="0"/>
        <v>15.807028500000001</v>
      </c>
      <c r="K8" s="54">
        <f t="shared" si="0"/>
        <v>16.631796250000001</v>
      </c>
      <c r="L8" s="54">
        <f t="shared" si="0"/>
        <v>15.014791000000001</v>
      </c>
      <c r="M8" s="54">
        <f t="shared" si="0"/>
        <v>15.681644</v>
      </c>
      <c r="N8" s="54">
        <f t="shared" si="0"/>
        <v>16.045022750000001</v>
      </c>
      <c r="O8" s="54">
        <f t="shared" si="0"/>
        <v>16.112287000000002</v>
      </c>
      <c r="P8" s="54">
        <f t="shared" si="0"/>
        <v>15.695768000000001</v>
      </c>
      <c r="Q8" s="54">
        <f t="shared" si="0"/>
        <v>16.207612749999999</v>
      </c>
      <c r="R8" s="54">
        <f t="shared" si="0"/>
        <v>15.292566749999999</v>
      </c>
      <c r="S8" s="54">
        <f t="shared" si="0"/>
        <v>14.935805999999999</v>
      </c>
      <c r="T8" s="54">
        <f t="shared" si="0"/>
        <v>15.062031250000002</v>
      </c>
      <c r="U8" s="54">
        <f t="shared" si="0"/>
        <v>16.321106</v>
      </c>
      <c r="V8" s="54">
        <f t="shared" si="0"/>
        <v>15.699136000000001</v>
      </c>
      <c r="W8" s="54">
        <f t="shared" si="0"/>
        <v>17.011533749999998</v>
      </c>
      <c r="X8" s="54">
        <f t="shared" si="0"/>
        <v>14.94498175</v>
      </c>
      <c r="Y8" s="54">
        <f t="shared" si="0"/>
        <v>15.072608749999999</v>
      </c>
      <c r="Z8" s="54">
        <f t="shared" si="0"/>
        <v>15.30346825</v>
      </c>
      <c r="AA8" s="54">
        <f t="shared" si="0"/>
        <v>15.441782</v>
      </c>
      <c r="AB8" s="54">
        <f t="shared" si="0"/>
        <v>17.226447</v>
      </c>
      <c r="AC8" s="54">
        <f t="shared" si="0"/>
        <v>16.190097999999999</v>
      </c>
      <c r="AD8" s="25">
        <f>AVERAGE(B8:AC8)</f>
        <v>15.886252910714287</v>
      </c>
    </row>
    <row r="9" spans="1:31" ht="20.149999999999999" customHeight="1" x14ac:dyDescent="0.45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25"/>
    </row>
    <row r="10" spans="1:31" ht="20.149999999999999" customHeight="1" x14ac:dyDescent="0.45">
      <c r="A10" s="33" t="s">
        <v>18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63"/>
      <c r="AA10" s="63"/>
      <c r="AB10" s="63"/>
      <c r="AC10" s="63"/>
      <c r="AD10" s="25"/>
    </row>
    <row r="11" spans="1:31" ht="20.149999999999999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63"/>
      <c r="AA11" s="63"/>
      <c r="AB11" s="63"/>
      <c r="AC11" s="63"/>
      <c r="AD11" s="25"/>
    </row>
    <row r="12" spans="1:31" ht="20.149999999999999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63"/>
      <c r="AA12" s="63"/>
      <c r="AB12" s="63"/>
      <c r="AC12" s="63"/>
      <c r="AD12" s="25"/>
    </row>
    <row r="13" spans="1:31" ht="20.149999999999999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63"/>
      <c r="AA13" s="63"/>
      <c r="AB13" s="63"/>
      <c r="AC13" s="63"/>
      <c r="AD13" s="25"/>
    </row>
    <row r="14" spans="1:31" ht="20.149999999999999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3"/>
      <c r="AA14" s="63"/>
      <c r="AB14" s="63"/>
      <c r="AC14" s="63"/>
      <c r="AD14" s="25"/>
    </row>
    <row r="15" spans="1:31" ht="20.149999999999999" customHeight="1" x14ac:dyDescent="0.45">
      <c r="A15" s="33"/>
      <c r="B15" s="54">
        <f t="shared" ref="B15:AC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25">
        <f>AVERAGE(B15:AC15)</f>
        <v>0</v>
      </c>
    </row>
    <row r="16" spans="1:31" ht="20.149999999999999" customHeight="1" x14ac:dyDescent="0.45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25"/>
    </row>
    <row r="17" spans="1:31" ht="20.149999999999999" customHeight="1" x14ac:dyDescent="0.45">
      <c r="A17" s="37" t="s">
        <v>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44"/>
      <c r="AB17" s="44"/>
      <c r="AC17" s="44"/>
      <c r="AD17" s="25"/>
    </row>
    <row r="18" spans="1:31" ht="20.149999999999999" customHeight="1" x14ac:dyDescent="0.45">
      <c r="A18" s="37" t="s">
        <v>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44"/>
      <c r="AB18" s="44"/>
      <c r="AC18" s="44"/>
      <c r="AD18" s="25"/>
    </row>
    <row r="19" spans="1:31" ht="20.149999999999999" customHeight="1" x14ac:dyDescent="0.45">
      <c r="A19" s="37" t="s">
        <v>23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71"/>
      <c r="AB19" s="71"/>
      <c r="AC19" s="71"/>
      <c r="AD19" s="25"/>
    </row>
    <row r="20" spans="1:31" ht="20.149999999999999" customHeight="1" x14ac:dyDescent="0.45">
      <c r="A20" s="37" t="s">
        <v>22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91"/>
      <c r="AB20" s="91"/>
      <c r="AC20" s="91"/>
      <c r="AD20" s="25"/>
    </row>
    <row r="21" spans="1:31" ht="20.149999999999999" customHeight="1" x14ac:dyDescent="0.45">
      <c r="A21" s="37" t="s">
        <v>24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91"/>
      <c r="AB21" s="91"/>
      <c r="AC21" s="91"/>
      <c r="AD21" s="25"/>
    </row>
    <row r="22" spans="1:31" ht="20.149999999999999" customHeight="1" x14ac:dyDescent="0.45">
      <c r="A22" s="37" t="s">
        <v>25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91"/>
      <c r="AB22" s="91"/>
      <c r="AC22" s="91"/>
      <c r="AD22" s="25"/>
    </row>
    <row r="23" spans="1:31" ht="20.149999999999999" customHeight="1" x14ac:dyDescent="0.45">
      <c r="A23" s="37" t="s">
        <v>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44"/>
      <c r="AB23" s="44"/>
      <c r="AC23" s="44"/>
      <c r="AD23" s="25"/>
      <c r="AE23" s="34"/>
    </row>
    <row r="24" spans="1:31" ht="20.149999999999999" customHeight="1" x14ac:dyDescent="0.45">
      <c r="A24" s="37" t="s">
        <v>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101"/>
      <c r="AB24" s="101"/>
      <c r="AC24" s="101"/>
      <c r="AD24" s="25"/>
    </row>
    <row r="25" spans="1:31" ht="20.149999999999999" customHeight="1" x14ac:dyDescent="0.45">
      <c r="A25" s="37" t="s">
        <v>10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44"/>
      <c r="AB25" s="44"/>
      <c r="AC25" s="44"/>
      <c r="AD25" s="25"/>
    </row>
    <row r="26" spans="1:31" ht="20.149999999999999" customHeight="1" x14ac:dyDescent="0.45">
      <c r="A26" s="37" t="s">
        <v>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44"/>
      <c r="AB26" s="44"/>
      <c r="AC26" s="44"/>
      <c r="AD26" s="25"/>
    </row>
    <row r="27" spans="1:31" ht="20.149999999999999" customHeight="1" x14ac:dyDescent="0.45">
      <c r="A27" s="33"/>
      <c r="B27" s="54">
        <f t="shared" ref="B27:AC27" si="2">SUM(B17+B23+B24+B25+B26)</f>
        <v>0</v>
      </c>
      <c r="C27" s="54">
        <f t="shared" si="2"/>
        <v>0</v>
      </c>
      <c r="D27" s="54">
        <f t="shared" si="2"/>
        <v>0</v>
      </c>
      <c r="E27" s="54">
        <f t="shared" si="2"/>
        <v>0</v>
      </c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  <c r="J27" s="54">
        <f t="shared" si="2"/>
        <v>0</v>
      </c>
      <c r="K27" s="54">
        <f t="shared" si="2"/>
        <v>0</v>
      </c>
      <c r="L27" s="54">
        <f t="shared" si="2"/>
        <v>0</v>
      </c>
      <c r="M27" s="54">
        <f t="shared" si="2"/>
        <v>0</v>
      </c>
      <c r="N27" s="54">
        <f t="shared" si="2"/>
        <v>0</v>
      </c>
      <c r="O27" s="54">
        <f t="shared" si="2"/>
        <v>0</v>
      </c>
      <c r="P27" s="54">
        <f t="shared" si="2"/>
        <v>0</v>
      </c>
      <c r="Q27" s="54">
        <f t="shared" si="2"/>
        <v>0</v>
      </c>
      <c r="R27" s="54">
        <f t="shared" si="2"/>
        <v>0</v>
      </c>
      <c r="S27" s="54">
        <f t="shared" si="2"/>
        <v>0</v>
      </c>
      <c r="T27" s="54">
        <f t="shared" si="2"/>
        <v>0</v>
      </c>
      <c r="U27" s="54">
        <f t="shared" si="2"/>
        <v>0</v>
      </c>
      <c r="V27" s="54">
        <f t="shared" si="2"/>
        <v>0</v>
      </c>
      <c r="W27" s="54">
        <f t="shared" si="2"/>
        <v>0</v>
      </c>
      <c r="X27" s="54">
        <f t="shared" si="2"/>
        <v>0</v>
      </c>
      <c r="Y27" s="54">
        <f t="shared" si="2"/>
        <v>0</v>
      </c>
      <c r="Z27" s="54">
        <f t="shared" si="2"/>
        <v>0</v>
      </c>
      <c r="AA27" s="54">
        <f t="shared" si="2"/>
        <v>0</v>
      </c>
      <c r="AB27" s="54">
        <f t="shared" si="2"/>
        <v>0</v>
      </c>
      <c r="AC27" s="54">
        <f t="shared" si="2"/>
        <v>0</v>
      </c>
      <c r="AD27" s="25">
        <f>AVERAGE(B27:AC27)</f>
        <v>0</v>
      </c>
    </row>
    <row r="28" spans="1:31" ht="20.149999999999999" customHeight="1" x14ac:dyDescent="0.45">
      <c r="A28" s="34" t="s">
        <v>11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25"/>
    </row>
    <row r="29" spans="1:31" ht="20.149999999999999" customHeight="1" x14ac:dyDescent="0.45">
      <c r="A29" s="33" t="s">
        <v>12</v>
      </c>
      <c r="B29" s="54">
        <v>1502020</v>
      </c>
      <c r="C29" s="54">
        <v>1329914</v>
      </c>
      <c r="D29" s="54">
        <v>1825806</v>
      </c>
      <c r="E29" s="54">
        <v>1018960</v>
      </c>
      <c r="F29" s="54">
        <v>2239807</v>
      </c>
      <c r="G29" s="54">
        <v>1639873</v>
      </c>
      <c r="H29" s="54">
        <v>1833870</v>
      </c>
      <c r="I29" s="54" t="s">
        <v>33</v>
      </c>
      <c r="J29" s="54" t="s">
        <v>33</v>
      </c>
      <c r="K29" s="54" t="s">
        <v>33</v>
      </c>
      <c r="L29" s="54" t="s">
        <v>33</v>
      </c>
      <c r="M29" s="54" t="s">
        <v>33</v>
      </c>
      <c r="N29" s="54" t="s">
        <v>33</v>
      </c>
      <c r="O29" s="54" t="s">
        <v>33</v>
      </c>
      <c r="P29" s="54" t="s">
        <v>33</v>
      </c>
      <c r="Q29" s="54" t="s">
        <v>33</v>
      </c>
      <c r="R29" s="54" t="s">
        <v>33</v>
      </c>
      <c r="S29" s="54" t="s">
        <v>33</v>
      </c>
      <c r="T29" s="54" t="s">
        <v>33</v>
      </c>
      <c r="U29" s="54">
        <v>1988610</v>
      </c>
      <c r="V29" s="54">
        <v>1974980</v>
      </c>
      <c r="W29" s="54">
        <v>2134940</v>
      </c>
      <c r="X29" s="54">
        <v>1974583</v>
      </c>
      <c r="Y29" s="54">
        <v>2463697</v>
      </c>
      <c r="Z29" s="54">
        <v>1574540</v>
      </c>
      <c r="AA29" s="54">
        <v>1828751</v>
      </c>
      <c r="AB29" s="54" t="s">
        <v>33</v>
      </c>
      <c r="AC29" s="54" t="s">
        <v>33</v>
      </c>
      <c r="AD29" s="25"/>
    </row>
    <row r="30" spans="1:31" ht="20.149999999999999" customHeight="1" x14ac:dyDescent="0.45">
      <c r="A30" s="33" t="s">
        <v>29</v>
      </c>
      <c r="B30" s="102" t="s">
        <v>33</v>
      </c>
      <c r="C30" s="102" t="s">
        <v>33</v>
      </c>
      <c r="D30" s="102" t="s">
        <v>33</v>
      </c>
      <c r="E30" s="102" t="s">
        <v>33</v>
      </c>
      <c r="F30" s="90" t="s">
        <v>33</v>
      </c>
      <c r="G30" s="90">
        <v>1639873</v>
      </c>
      <c r="H30" s="90">
        <v>1833870</v>
      </c>
      <c r="I30" s="90">
        <v>2200480</v>
      </c>
      <c r="J30" s="90">
        <v>1665070</v>
      </c>
      <c r="K30" s="90">
        <v>1932340</v>
      </c>
      <c r="L30" s="90">
        <v>908210</v>
      </c>
      <c r="M30" s="90">
        <v>1949600</v>
      </c>
      <c r="N30" s="90">
        <v>2149640</v>
      </c>
      <c r="O30" s="90">
        <v>1922490</v>
      </c>
      <c r="P30" s="90">
        <v>1275500</v>
      </c>
      <c r="Q30" s="90">
        <v>1864070</v>
      </c>
      <c r="R30" s="90">
        <v>2106440</v>
      </c>
      <c r="S30" s="90">
        <v>1998710</v>
      </c>
      <c r="T30" s="90">
        <v>2078540</v>
      </c>
      <c r="U30" s="90" t="s">
        <v>33</v>
      </c>
      <c r="V30" s="90" t="s">
        <v>33</v>
      </c>
      <c r="W30" s="90" t="s">
        <v>33</v>
      </c>
      <c r="X30" s="90" t="s">
        <v>33</v>
      </c>
      <c r="Y30" s="90" t="s">
        <v>33</v>
      </c>
      <c r="Z30" s="90" t="s">
        <v>33</v>
      </c>
      <c r="AA30" s="90">
        <v>1828751</v>
      </c>
      <c r="AB30" s="54">
        <v>1962389</v>
      </c>
      <c r="AC30" s="54">
        <v>1734220</v>
      </c>
      <c r="AD30" s="25">
        <f>SUM(B30:AC30)</f>
        <v>31050193</v>
      </c>
    </row>
    <row r="31" spans="1:31" ht="20.149999999999999" customHeight="1" x14ac:dyDescent="0.45">
      <c r="A31" s="33" t="s">
        <v>4</v>
      </c>
      <c r="B31" s="102">
        <v>1216030</v>
      </c>
      <c r="C31" s="102">
        <v>1102150</v>
      </c>
      <c r="D31" s="102">
        <v>1538410</v>
      </c>
      <c r="E31" s="102">
        <v>1157210</v>
      </c>
      <c r="F31" s="90">
        <v>1359610</v>
      </c>
      <c r="G31" s="90">
        <v>1202900</v>
      </c>
      <c r="H31" s="90">
        <v>1175970</v>
      </c>
      <c r="I31" s="90">
        <v>1490931</v>
      </c>
      <c r="J31" s="90">
        <v>1123929</v>
      </c>
      <c r="K31" s="90">
        <v>1320217</v>
      </c>
      <c r="L31" s="90">
        <v>1264629</v>
      </c>
      <c r="M31" s="90">
        <v>1223374</v>
      </c>
      <c r="N31" s="90">
        <v>1354720</v>
      </c>
      <c r="O31" s="90">
        <v>1419040</v>
      </c>
      <c r="P31" s="90">
        <v>1173950</v>
      </c>
      <c r="Q31" s="90">
        <v>1401785</v>
      </c>
      <c r="R31" s="90">
        <v>1020065</v>
      </c>
      <c r="S31" s="90">
        <v>1258290</v>
      </c>
      <c r="T31" s="90">
        <v>1402430</v>
      </c>
      <c r="U31" s="90">
        <v>1307780</v>
      </c>
      <c r="V31" s="90">
        <v>1258780</v>
      </c>
      <c r="W31" s="90">
        <v>1174730</v>
      </c>
      <c r="X31" s="90">
        <v>1158730</v>
      </c>
      <c r="Y31" s="90">
        <v>1256040</v>
      </c>
      <c r="Z31" s="90">
        <v>1411470</v>
      </c>
      <c r="AA31" s="90">
        <v>1210810</v>
      </c>
      <c r="AB31" s="54">
        <v>1374940</v>
      </c>
      <c r="AC31" s="54">
        <v>1059980</v>
      </c>
      <c r="AD31" s="25"/>
    </row>
    <row r="32" spans="1:31" ht="20.149999999999999" customHeight="1" x14ac:dyDescent="0.45">
      <c r="A32" s="33" t="s">
        <v>13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25"/>
    </row>
    <row r="33" spans="1:31" ht="20.149999999999999" customHeight="1" x14ac:dyDescent="0.45">
      <c r="A33" s="33" t="s">
        <v>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25"/>
    </row>
    <row r="34" spans="1:31" ht="20.149999999999999" customHeight="1" x14ac:dyDescent="0.45">
      <c r="A34" s="33"/>
      <c r="B34" s="54">
        <f t="shared" ref="B34:AC34" si="3">SUM(B29:B33)</f>
        <v>2718050</v>
      </c>
      <c r="C34" s="54">
        <f t="shared" si="3"/>
        <v>2432064</v>
      </c>
      <c r="D34" s="54">
        <f t="shared" si="3"/>
        <v>3364216</v>
      </c>
      <c r="E34" s="54">
        <f t="shared" si="3"/>
        <v>2176170</v>
      </c>
      <c r="F34" s="54">
        <f t="shared" si="3"/>
        <v>3599417</v>
      </c>
      <c r="G34" s="54">
        <f t="shared" si="3"/>
        <v>4482646</v>
      </c>
      <c r="H34" s="54">
        <f t="shared" si="3"/>
        <v>4843710</v>
      </c>
      <c r="I34" s="54">
        <f t="shared" si="3"/>
        <v>3691411</v>
      </c>
      <c r="J34" s="54">
        <f t="shared" si="3"/>
        <v>2788999</v>
      </c>
      <c r="K34" s="54">
        <f t="shared" si="3"/>
        <v>3252557</v>
      </c>
      <c r="L34" s="54">
        <f t="shared" si="3"/>
        <v>2172839</v>
      </c>
      <c r="M34" s="54">
        <f t="shared" si="3"/>
        <v>3172974</v>
      </c>
      <c r="N34" s="54">
        <f t="shared" si="3"/>
        <v>3504360</v>
      </c>
      <c r="O34" s="54">
        <f t="shared" si="3"/>
        <v>3341530</v>
      </c>
      <c r="P34" s="54">
        <f t="shared" si="3"/>
        <v>2449450</v>
      </c>
      <c r="Q34" s="54">
        <f t="shared" si="3"/>
        <v>3265855</v>
      </c>
      <c r="R34" s="54">
        <f t="shared" si="3"/>
        <v>3126505</v>
      </c>
      <c r="S34" s="54">
        <f t="shared" si="3"/>
        <v>3257000</v>
      </c>
      <c r="T34" s="54">
        <f t="shared" si="3"/>
        <v>3480970</v>
      </c>
      <c r="U34" s="54">
        <f t="shared" si="3"/>
        <v>3296390</v>
      </c>
      <c r="V34" s="54">
        <f t="shared" si="3"/>
        <v>3233760</v>
      </c>
      <c r="W34" s="54">
        <f t="shared" si="3"/>
        <v>3309670</v>
      </c>
      <c r="X34" s="54">
        <f t="shared" si="3"/>
        <v>3133313</v>
      </c>
      <c r="Y34" s="54">
        <f t="shared" si="3"/>
        <v>3719737</v>
      </c>
      <c r="Z34" s="54">
        <f t="shared" si="3"/>
        <v>2986010</v>
      </c>
      <c r="AA34" s="54">
        <f t="shared" si="3"/>
        <v>4868312</v>
      </c>
      <c r="AB34" s="54">
        <f t="shared" si="3"/>
        <v>3337329</v>
      </c>
      <c r="AC34" s="54">
        <f t="shared" si="3"/>
        <v>2794200</v>
      </c>
      <c r="AD34" s="25">
        <f>AVERAGE(B34:AC34)</f>
        <v>3278551.5714285714</v>
      </c>
      <c r="AE34" s="34"/>
    </row>
    <row r="35" spans="1:31" ht="20.149999999999999" customHeight="1" x14ac:dyDescent="0.45">
      <c r="A35" s="34" t="s">
        <v>14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25"/>
      <c r="AE35" s="34"/>
    </row>
    <row r="36" spans="1:31" ht="20.149999999999999" customHeight="1" x14ac:dyDescent="0.45">
      <c r="A36" s="33" t="s">
        <v>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25" t="e">
        <f>AVERAGE(B36:AC36)</f>
        <v>#DIV/0!</v>
      </c>
    </row>
    <row r="37" spans="1:31" ht="20.149999999999999" customHeight="1" x14ac:dyDescent="0.45">
      <c r="A37" s="33" t="s">
        <v>15</v>
      </c>
      <c r="B37" s="54">
        <f t="shared" ref="B37:AC37" si="4">SUM(B8+B15+B27+B34+B36)</f>
        <v>2718066.0452965</v>
      </c>
      <c r="C37" s="54">
        <f t="shared" si="4"/>
        <v>2432081.0474187499</v>
      </c>
      <c r="D37" s="54">
        <f t="shared" si="4"/>
        <v>3364231.4940795</v>
      </c>
      <c r="E37" s="54">
        <f t="shared" si="4"/>
        <v>2176186.3558982499</v>
      </c>
      <c r="F37" s="54">
        <f t="shared" si="4"/>
        <v>3599432.6602372499</v>
      </c>
      <c r="G37" s="54">
        <f t="shared" si="4"/>
        <v>4482661.9559322502</v>
      </c>
      <c r="H37" s="54">
        <f t="shared" si="4"/>
        <v>4843725.8951540003</v>
      </c>
      <c r="I37" s="54">
        <f t="shared" si="4"/>
        <v>3691427.66354925</v>
      </c>
      <c r="J37" s="54">
        <f t="shared" si="4"/>
        <v>2789014.8070284999</v>
      </c>
      <c r="K37" s="54">
        <f t="shared" si="4"/>
        <v>3252573.6317962501</v>
      </c>
      <c r="L37" s="54">
        <f t="shared" si="4"/>
        <v>2172854.0147910002</v>
      </c>
      <c r="M37" s="54">
        <f t="shared" si="4"/>
        <v>3172989.6816440001</v>
      </c>
      <c r="N37" s="54">
        <f t="shared" si="4"/>
        <v>3504376.0450227498</v>
      </c>
      <c r="O37" s="54">
        <f t="shared" si="4"/>
        <v>3341546.1122869998</v>
      </c>
      <c r="P37" s="54">
        <f t="shared" si="4"/>
        <v>2449465.6957680001</v>
      </c>
      <c r="Q37" s="54">
        <f t="shared" si="4"/>
        <v>3265871.2076127501</v>
      </c>
      <c r="R37" s="54">
        <f t="shared" si="4"/>
        <v>3126520.2925667502</v>
      </c>
      <c r="S37" s="54">
        <f t="shared" si="4"/>
        <v>3257014.9358060001</v>
      </c>
      <c r="T37" s="54">
        <f t="shared" si="4"/>
        <v>3480985.06203125</v>
      </c>
      <c r="U37" s="54">
        <f t="shared" si="4"/>
        <v>3296406.3211059999</v>
      </c>
      <c r="V37" s="54">
        <f t="shared" si="4"/>
        <v>3233775.6991360001</v>
      </c>
      <c r="W37" s="54">
        <f t="shared" si="4"/>
        <v>3309687.0115337502</v>
      </c>
      <c r="X37" s="54">
        <f t="shared" si="4"/>
        <v>3133327.9449817501</v>
      </c>
      <c r="Y37" s="54">
        <f t="shared" si="4"/>
        <v>3719752.0726087498</v>
      </c>
      <c r="Z37" s="54">
        <f t="shared" si="4"/>
        <v>2986025.3034682502</v>
      </c>
      <c r="AA37" s="54">
        <f t="shared" si="4"/>
        <v>4868327.4417819995</v>
      </c>
      <c r="AB37" s="54">
        <f t="shared" si="4"/>
        <v>3337346.2264470002</v>
      </c>
      <c r="AC37" s="54">
        <f t="shared" si="4"/>
        <v>2794216.1900980002</v>
      </c>
      <c r="AD37" s="25"/>
    </row>
    <row r="38" spans="1:31" ht="20.149999999999999" customHeight="1" x14ac:dyDescent="0.45">
      <c r="A38" s="33" t="s">
        <v>16</v>
      </c>
      <c r="B38" s="54">
        <f t="shared" ref="B38:AC38" si="5">-SUM(B13+B14+B25+B26+B32+B33)</f>
        <v>0</v>
      </c>
      <c r="C38" s="54">
        <f t="shared" si="5"/>
        <v>0</v>
      </c>
      <c r="D38" s="54">
        <f t="shared" si="5"/>
        <v>0</v>
      </c>
      <c r="E38" s="54">
        <f t="shared" si="5"/>
        <v>0</v>
      </c>
      <c r="F38" s="54">
        <f t="shared" si="5"/>
        <v>0</v>
      </c>
      <c r="G38" s="54">
        <f t="shared" si="5"/>
        <v>0</v>
      </c>
      <c r="H38" s="54">
        <f t="shared" si="5"/>
        <v>0</v>
      </c>
      <c r="I38" s="54">
        <f t="shared" si="5"/>
        <v>0</v>
      </c>
      <c r="J38" s="54">
        <f t="shared" si="5"/>
        <v>0</v>
      </c>
      <c r="K38" s="54">
        <f t="shared" si="5"/>
        <v>0</v>
      </c>
      <c r="L38" s="54">
        <f t="shared" si="5"/>
        <v>0</v>
      </c>
      <c r="M38" s="54">
        <f t="shared" si="5"/>
        <v>0</v>
      </c>
      <c r="N38" s="54">
        <f t="shared" si="5"/>
        <v>0</v>
      </c>
      <c r="O38" s="54">
        <f t="shared" si="5"/>
        <v>0</v>
      </c>
      <c r="P38" s="54">
        <f t="shared" si="5"/>
        <v>0</v>
      </c>
      <c r="Q38" s="54">
        <f t="shared" si="5"/>
        <v>0</v>
      </c>
      <c r="R38" s="54">
        <f t="shared" si="5"/>
        <v>0</v>
      </c>
      <c r="S38" s="54">
        <f t="shared" si="5"/>
        <v>0</v>
      </c>
      <c r="T38" s="54">
        <f t="shared" si="5"/>
        <v>0</v>
      </c>
      <c r="U38" s="54">
        <f t="shared" si="5"/>
        <v>0</v>
      </c>
      <c r="V38" s="54">
        <f t="shared" si="5"/>
        <v>0</v>
      </c>
      <c r="W38" s="54">
        <f t="shared" si="5"/>
        <v>0</v>
      </c>
      <c r="X38" s="54">
        <f t="shared" si="5"/>
        <v>0</v>
      </c>
      <c r="Y38" s="54">
        <f t="shared" si="5"/>
        <v>0</v>
      </c>
      <c r="Z38" s="54">
        <f t="shared" si="5"/>
        <v>0</v>
      </c>
      <c r="AA38" s="54">
        <f t="shared" si="5"/>
        <v>0</v>
      </c>
      <c r="AB38" s="54">
        <f t="shared" si="5"/>
        <v>0</v>
      </c>
      <c r="AC38" s="54">
        <f t="shared" si="5"/>
        <v>0</v>
      </c>
      <c r="AD38" s="25"/>
    </row>
    <row r="39" spans="1:31" ht="20.149999999999999" customHeight="1" x14ac:dyDescent="0.45">
      <c r="A39" s="34" t="s">
        <v>20</v>
      </c>
      <c r="B39" s="54">
        <f t="shared" ref="B39:AC39" si="6">SUM(B37:B38)</f>
        <v>2718066.0452965</v>
      </c>
      <c r="C39" s="54">
        <f t="shared" si="6"/>
        <v>2432081.0474187499</v>
      </c>
      <c r="D39" s="54">
        <f t="shared" si="6"/>
        <v>3364231.4940795</v>
      </c>
      <c r="E39" s="54">
        <f t="shared" si="6"/>
        <v>2176186.3558982499</v>
      </c>
      <c r="F39" s="54">
        <f t="shared" si="6"/>
        <v>3599432.6602372499</v>
      </c>
      <c r="G39" s="54">
        <f t="shared" si="6"/>
        <v>4482661.9559322502</v>
      </c>
      <c r="H39" s="54">
        <f t="shared" si="6"/>
        <v>4843725.8951540003</v>
      </c>
      <c r="I39" s="54">
        <f t="shared" si="6"/>
        <v>3691427.66354925</v>
      </c>
      <c r="J39" s="54">
        <f t="shared" si="6"/>
        <v>2789014.8070284999</v>
      </c>
      <c r="K39" s="54">
        <f t="shared" si="6"/>
        <v>3252573.6317962501</v>
      </c>
      <c r="L39" s="54">
        <f t="shared" si="6"/>
        <v>2172854.0147910002</v>
      </c>
      <c r="M39" s="54">
        <f t="shared" si="6"/>
        <v>3172989.6816440001</v>
      </c>
      <c r="N39" s="54">
        <f t="shared" si="6"/>
        <v>3504376.0450227498</v>
      </c>
      <c r="O39" s="54">
        <f t="shared" si="6"/>
        <v>3341546.1122869998</v>
      </c>
      <c r="P39" s="54">
        <f t="shared" si="6"/>
        <v>2449465.6957680001</v>
      </c>
      <c r="Q39" s="54">
        <f t="shared" si="6"/>
        <v>3265871.2076127501</v>
      </c>
      <c r="R39" s="54">
        <f t="shared" si="6"/>
        <v>3126520.2925667502</v>
      </c>
      <c r="S39" s="54">
        <f t="shared" si="6"/>
        <v>3257014.9358060001</v>
      </c>
      <c r="T39" s="54">
        <f t="shared" si="6"/>
        <v>3480985.06203125</v>
      </c>
      <c r="U39" s="54">
        <f t="shared" si="6"/>
        <v>3296406.3211059999</v>
      </c>
      <c r="V39" s="54">
        <f t="shared" si="6"/>
        <v>3233775.6991360001</v>
      </c>
      <c r="W39" s="54">
        <f t="shared" si="6"/>
        <v>3309687.0115337502</v>
      </c>
      <c r="X39" s="54">
        <f t="shared" si="6"/>
        <v>3133327.9449817501</v>
      </c>
      <c r="Y39" s="54">
        <f t="shared" si="6"/>
        <v>3719752.0726087498</v>
      </c>
      <c r="Z39" s="54">
        <f t="shared" si="6"/>
        <v>2986025.3034682502</v>
      </c>
      <c r="AA39" s="54">
        <f t="shared" si="6"/>
        <v>4868327.4417819995</v>
      </c>
      <c r="AB39" s="54">
        <f t="shared" si="6"/>
        <v>3337346.2264470002</v>
      </c>
      <c r="AC39" s="54">
        <f t="shared" si="6"/>
        <v>2794216.1900980002</v>
      </c>
      <c r="AD39" s="25">
        <f>AVERAGE(B39:AC39)</f>
        <v>3278567.4576814831</v>
      </c>
    </row>
    <row r="40" spans="1:31" ht="20.149999999999999" customHeight="1" x14ac:dyDescent="0.45">
      <c r="A40" s="34"/>
      <c r="B40" s="20"/>
      <c r="C40" s="38"/>
      <c r="D40" s="38"/>
      <c r="E40" s="38"/>
      <c r="F40" s="38"/>
      <c r="G40" s="38"/>
      <c r="H40" s="43"/>
      <c r="I40" s="44"/>
      <c r="J40" s="44"/>
      <c r="K40" s="44"/>
      <c r="L40" s="44"/>
      <c r="M40" s="44"/>
      <c r="N40" s="44"/>
      <c r="O40" s="44"/>
      <c r="P40" s="44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2"/>
    </row>
    <row r="41" spans="1:31" ht="20.149999999999999" customHeight="1" x14ac:dyDescent="0.45">
      <c r="A41" s="33"/>
      <c r="B41" s="37"/>
      <c r="C41" s="37"/>
      <c r="D41" s="37"/>
      <c r="E41" s="37"/>
      <c r="F41" s="37"/>
      <c r="G41" s="37"/>
      <c r="H41" s="37"/>
      <c r="I41" s="46"/>
      <c r="J41" s="46"/>
      <c r="K41" s="46"/>
      <c r="L41" s="46"/>
      <c r="M41" s="46"/>
      <c r="N41" s="46"/>
      <c r="O41" s="46"/>
      <c r="P41" s="46"/>
      <c r="Q41" s="43"/>
      <c r="R41" s="43"/>
      <c r="S41" s="37"/>
      <c r="T41" s="37"/>
      <c r="U41" s="37"/>
      <c r="V41" s="37"/>
      <c r="W41" s="37"/>
      <c r="X41" s="37"/>
      <c r="Y41" s="37"/>
      <c r="Z41" s="46"/>
      <c r="AA41" s="46"/>
      <c r="AB41" s="46"/>
      <c r="AC41" s="46"/>
      <c r="AD41" s="48"/>
    </row>
    <row r="42" spans="1:31" ht="20.149999999999999" customHeight="1" x14ac:dyDescent="0.4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/>
      <c r="AE42" s="34"/>
    </row>
    <row r="43" spans="1:31" ht="20.149999999999999" customHeight="1" x14ac:dyDescent="0.45">
      <c r="A43" s="33"/>
      <c r="B43" s="33"/>
      <c r="C43" s="33"/>
      <c r="D43" s="33"/>
      <c r="E43" s="33"/>
      <c r="F43" s="33"/>
      <c r="G43" s="33"/>
      <c r="H43" s="33"/>
      <c r="I43" s="96"/>
      <c r="J43" s="96"/>
      <c r="K43" s="96"/>
      <c r="L43" s="96"/>
      <c r="M43" s="96"/>
      <c r="N43" s="96"/>
      <c r="O43" s="96"/>
      <c r="P43" s="96"/>
      <c r="Q43" s="35"/>
      <c r="R43" s="35"/>
      <c r="S43" s="33"/>
      <c r="T43" s="33"/>
      <c r="U43" s="33"/>
      <c r="V43" s="33"/>
      <c r="W43" s="33"/>
      <c r="X43" s="33"/>
      <c r="Y43" s="33"/>
      <c r="Z43" s="96"/>
      <c r="AA43" s="96"/>
      <c r="AB43" s="96"/>
      <c r="AC43" s="96"/>
      <c r="AD43" s="98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B6" sqref="B6"/>
    </sheetView>
  </sheetViews>
  <sheetFormatPr defaultColWidth="8.69140625" defaultRowHeight="20.149999999999999" customHeight="1" x14ac:dyDescent="0.45"/>
  <cols>
    <col min="1" max="1" width="32.3046875" customWidth="1"/>
    <col min="2" max="32" width="8.23046875" customWidth="1"/>
    <col min="33" max="33" width="8.23046875" style="21" customWidth="1"/>
  </cols>
  <sheetData>
    <row r="1" spans="1:34" ht="20.149999999999999" customHeight="1" x14ac:dyDescent="0.45">
      <c r="A1" s="1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47"/>
      <c r="AH1" s="2"/>
    </row>
    <row r="2" spans="1:34" ht="20.149999999999999" customHeight="1" x14ac:dyDescent="0.45">
      <c r="A2" s="1">
        <v>43160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47"/>
      <c r="AH2" s="2"/>
    </row>
    <row r="3" spans="1:34" ht="20.149999999999999" customHeight="1" x14ac:dyDescent="0.45">
      <c r="A3" s="3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A3" s="92"/>
      <c r="AB3" s="52"/>
      <c r="AC3" s="52"/>
      <c r="AD3" s="52"/>
      <c r="AE3" s="52"/>
      <c r="AF3" s="52"/>
      <c r="AG3" s="31"/>
      <c r="AH3" s="2"/>
    </row>
    <row r="4" spans="1:34" ht="20.149999999999999" customHeight="1" x14ac:dyDescent="0.45">
      <c r="A4" s="7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>
        <v>31</v>
      </c>
      <c r="AG4" s="100"/>
      <c r="AH4" s="2"/>
    </row>
    <row r="5" spans="1:34" ht="20.149999999999999" customHeight="1" x14ac:dyDescent="0.45">
      <c r="A5" s="8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93"/>
      <c r="AH5" s="3"/>
    </row>
    <row r="6" spans="1:34" ht="20.149999999999999" customHeight="1" x14ac:dyDescent="0.45">
      <c r="A6" s="7" t="s">
        <v>1</v>
      </c>
      <c r="B6" s="132">
        <v>4.569</v>
      </c>
      <c r="C6" s="121">
        <v>1.9650000000000001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1">
        <v>0</v>
      </c>
      <c r="R6" s="121">
        <v>0</v>
      </c>
      <c r="S6" s="121">
        <v>0</v>
      </c>
      <c r="T6" s="121">
        <v>0</v>
      </c>
      <c r="U6" s="121">
        <v>0</v>
      </c>
      <c r="V6" s="121">
        <v>0</v>
      </c>
      <c r="W6" s="121">
        <v>0</v>
      </c>
      <c r="X6" s="121">
        <v>0</v>
      </c>
      <c r="Y6" s="121">
        <v>0</v>
      </c>
      <c r="Z6" s="121">
        <v>0</v>
      </c>
      <c r="AA6" s="121">
        <v>0</v>
      </c>
      <c r="AB6" s="121">
        <v>0</v>
      </c>
      <c r="AC6" s="121">
        <v>0</v>
      </c>
      <c r="AD6" s="121">
        <v>0</v>
      </c>
      <c r="AE6" s="121">
        <v>0</v>
      </c>
      <c r="AF6" s="121">
        <v>0</v>
      </c>
      <c r="AG6" s="25"/>
      <c r="AH6" s="5"/>
    </row>
    <row r="7" spans="1:34" ht="20.149999999999999" customHeight="1" x14ac:dyDescent="0.45">
      <c r="A7" s="7" t="s">
        <v>2</v>
      </c>
      <c r="B7" s="121">
        <v>11.63816025</v>
      </c>
      <c r="C7" s="121">
        <v>12.597942</v>
      </c>
      <c r="D7" s="121">
        <v>15.318877249999996</v>
      </c>
      <c r="E7" s="121">
        <v>16.518049749999999</v>
      </c>
      <c r="F7" s="121">
        <v>14.60995625</v>
      </c>
      <c r="G7" s="121">
        <v>14.99636725</v>
      </c>
      <c r="H7" s="121">
        <v>16.072160500000003</v>
      </c>
      <c r="I7" s="121">
        <v>14.88286375</v>
      </c>
      <c r="J7" s="121">
        <v>16.226502750000002</v>
      </c>
      <c r="K7" s="121">
        <v>16.427702750000005</v>
      </c>
      <c r="L7" s="121">
        <v>15.415153249999999</v>
      </c>
      <c r="M7" s="121">
        <v>14.654973249999999</v>
      </c>
      <c r="N7" s="121">
        <v>15.606109</v>
      </c>
      <c r="O7" s="121">
        <v>16.079106749999998</v>
      </c>
      <c r="P7" s="121">
        <v>15.1650265</v>
      </c>
      <c r="Q7" s="121">
        <v>15.370609</v>
      </c>
      <c r="R7" s="121">
        <v>15.614364499999999</v>
      </c>
      <c r="S7" s="121">
        <v>14.32320125</v>
      </c>
      <c r="T7" s="121">
        <v>15.212945000000001</v>
      </c>
      <c r="U7" s="121">
        <v>15.491643000000002</v>
      </c>
      <c r="V7" s="121">
        <v>15.342834999999999</v>
      </c>
      <c r="W7" s="121">
        <v>14.761549499999999</v>
      </c>
      <c r="X7" s="121">
        <v>14.582006249999999</v>
      </c>
      <c r="Y7" s="121">
        <v>15.065986499999999</v>
      </c>
      <c r="Z7" s="121">
        <v>16.348719749999997</v>
      </c>
      <c r="AA7" s="121">
        <v>15.196444</v>
      </c>
      <c r="AB7" s="121">
        <v>16.754898749999999</v>
      </c>
      <c r="AC7" s="121">
        <v>16.237429999999996</v>
      </c>
      <c r="AD7" s="121">
        <v>15.109126499999999</v>
      </c>
      <c r="AE7" s="121">
        <v>15.747408500000001</v>
      </c>
      <c r="AF7" s="121">
        <v>15.437840749999999</v>
      </c>
      <c r="AG7" s="25"/>
      <c r="AH7" s="12"/>
    </row>
    <row r="8" spans="1:34" ht="20.149999999999999" customHeight="1" x14ac:dyDescent="0.45">
      <c r="A8" s="7"/>
      <c r="B8" s="54">
        <f t="shared" ref="B8:AF8" si="0">SUM(B6:B7)</f>
        <v>16.207160250000001</v>
      </c>
      <c r="C8" s="54">
        <f t="shared" si="0"/>
        <v>14.562942</v>
      </c>
      <c r="D8" s="54">
        <f t="shared" si="0"/>
        <v>15.318877249999996</v>
      </c>
      <c r="E8" s="54">
        <f t="shared" si="0"/>
        <v>16.518049749999999</v>
      </c>
      <c r="F8" s="54">
        <f t="shared" si="0"/>
        <v>14.60995625</v>
      </c>
      <c r="G8" s="54">
        <f t="shared" si="0"/>
        <v>14.99636725</v>
      </c>
      <c r="H8" s="54">
        <f t="shared" si="0"/>
        <v>16.072160500000003</v>
      </c>
      <c r="I8" s="54">
        <f t="shared" si="0"/>
        <v>14.88286375</v>
      </c>
      <c r="J8" s="54">
        <f t="shared" si="0"/>
        <v>16.226502750000002</v>
      </c>
      <c r="K8" s="54">
        <f t="shared" si="0"/>
        <v>16.427702750000005</v>
      </c>
      <c r="L8" s="54">
        <f t="shared" si="0"/>
        <v>15.415153249999999</v>
      </c>
      <c r="M8" s="54">
        <f t="shared" si="0"/>
        <v>14.654973249999999</v>
      </c>
      <c r="N8" s="54">
        <f t="shared" si="0"/>
        <v>15.606109</v>
      </c>
      <c r="O8" s="54">
        <f t="shared" si="0"/>
        <v>16.079106749999998</v>
      </c>
      <c r="P8" s="54">
        <f t="shared" si="0"/>
        <v>15.1650265</v>
      </c>
      <c r="Q8" s="54">
        <f t="shared" si="0"/>
        <v>15.370609</v>
      </c>
      <c r="R8" s="54">
        <f t="shared" si="0"/>
        <v>15.614364499999999</v>
      </c>
      <c r="S8" s="54">
        <f t="shared" si="0"/>
        <v>14.32320125</v>
      </c>
      <c r="T8" s="54">
        <f t="shared" si="0"/>
        <v>15.212945000000001</v>
      </c>
      <c r="U8" s="54">
        <f t="shared" si="0"/>
        <v>15.491643000000002</v>
      </c>
      <c r="V8" s="54">
        <f t="shared" si="0"/>
        <v>15.342834999999999</v>
      </c>
      <c r="W8" s="54">
        <f t="shared" si="0"/>
        <v>14.761549499999999</v>
      </c>
      <c r="X8" s="54">
        <f t="shared" si="0"/>
        <v>14.582006249999999</v>
      </c>
      <c r="Y8" s="54">
        <f t="shared" si="0"/>
        <v>15.065986499999999</v>
      </c>
      <c r="Z8" s="54">
        <f t="shared" si="0"/>
        <v>16.348719749999997</v>
      </c>
      <c r="AA8" s="54">
        <f t="shared" si="0"/>
        <v>15.196444</v>
      </c>
      <c r="AB8" s="54">
        <f t="shared" si="0"/>
        <v>16.754898749999999</v>
      </c>
      <c r="AC8" s="54">
        <f t="shared" si="0"/>
        <v>16.237429999999996</v>
      </c>
      <c r="AD8" s="54">
        <f t="shared" si="0"/>
        <v>15.109126499999999</v>
      </c>
      <c r="AE8" s="54">
        <f t="shared" si="0"/>
        <v>15.747408500000001</v>
      </c>
      <c r="AF8" s="54">
        <f t="shared" si="0"/>
        <v>15.437840749999999</v>
      </c>
      <c r="AG8" s="25">
        <f>AVERAGE(B8:AF8)</f>
        <v>15.462579338709681</v>
      </c>
      <c r="AH8" s="12"/>
    </row>
    <row r="9" spans="1:34" ht="20.149999999999999" customHeight="1" x14ac:dyDescent="0.45">
      <c r="A9" s="8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  <c r="AH9" s="12"/>
    </row>
    <row r="10" spans="1:34" ht="20.149999999999999" customHeight="1" x14ac:dyDescent="0.45">
      <c r="A10" s="7" t="s">
        <v>18</v>
      </c>
      <c r="B10" s="94"/>
      <c r="C10" s="94"/>
      <c r="D10" s="94"/>
      <c r="E10" s="94"/>
      <c r="F10" s="94"/>
      <c r="G10" s="94"/>
      <c r="H10" s="94"/>
      <c r="I10" s="94"/>
      <c r="J10" s="60"/>
      <c r="K10" s="53"/>
      <c r="L10" s="60"/>
      <c r="M10" s="60"/>
      <c r="N10" s="60"/>
      <c r="O10" s="60"/>
      <c r="P10" s="60"/>
      <c r="Q10" s="60"/>
      <c r="R10" s="60"/>
      <c r="S10" s="53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25"/>
      <c r="AH10" s="12"/>
    </row>
    <row r="11" spans="1:34" ht="20.149999999999999" customHeight="1" x14ac:dyDescent="0.45">
      <c r="A11" s="6" t="s">
        <v>26</v>
      </c>
      <c r="B11" s="60"/>
      <c r="C11" s="60"/>
      <c r="D11" s="60"/>
      <c r="E11" s="60"/>
      <c r="F11" s="60"/>
      <c r="G11" s="60"/>
      <c r="H11" s="60"/>
      <c r="I11" s="60"/>
      <c r="J11" s="60"/>
      <c r="K11" s="53"/>
      <c r="L11" s="60"/>
      <c r="M11" s="60"/>
      <c r="N11" s="60"/>
      <c r="O11" s="60"/>
      <c r="P11" s="60"/>
      <c r="Q11" s="60"/>
      <c r="R11" s="60"/>
      <c r="S11" s="53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25"/>
      <c r="AH11" s="12"/>
    </row>
    <row r="12" spans="1:34" ht="20.149999999999999" customHeight="1" x14ac:dyDescent="0.45">
      <c r="A12" s="7" t="s">
        <v>5</v>
      </c>
      <c r="B12" s="60"/>
      <c r="C12" s="60"/>
      <c r="D12" s="60"/>
      <c r="E12" s="60"/>
      <c r="F12" s="60"/>
      <c r="G12" s="60"/>
      <c r="H12" s="60"/>
      <c r="I12" s="60"/>
      <c r="J12" s="60"/>
      <c r="K12" s="53"/>
      <c r="L12" s="60"/>
      <c r="M12" s="60"/>
      <c r="N12" s="60"/>
      <c r="O12" s="60"/>
      <c r="P12" s="60"/>
      <c r="Q12" s="60"/>
      <c r="R12" s="60"/>
      <c r="S12" s="53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5"/>
      <c r="AH12" s="12"/>
    </row>
    <row r="13" spans="1:34" ht="20.149999999999999" customHeight="1" x14ac:dyDescent="0.45">
      <c r="A13" s="7" t="s">
        <v>6</v>
      </c>
      <c r="B13" s="60"/>
      <c r="C13" s="60"/>
      <c r="D13" s="60"/>
      <c r="E13" s="60"/>
      <c r="F13" s="60"/>
      <c r="G13" s="60"/>
      <c r="H13" s="60"/>
      <c r="I13" s="60"/>
      <c r="J13" s="60"/>
      <c r="K13" s="53"/>
      <c r="L13" s="60"/>
      <c r="M13" s="60"/>
      <c r="N13" s="60"/>
      <c r="O13" s="60"/>
      <c r="P13" s="60"/>
      <c r="Q13" s="60"/>
      <c r="R13" s="60"/>
      <c r="S13" s="53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5"/>
      <c r="AH13" s="12"/>
    </row>
    <row r="14" spans="1:34" ht="20.149999999999999" customHeight="1" x14ac:dyDescent="0.45">
      <c r="A14" s="7" t="s">
        <v>7</v>
      </c>
      <c r="B14" s="60"/>
      <c r="C14" s="60"/>
      <c r="D14" s="60"/>
      <c r="E14" s="60"/>
      <c r="F14" s="60"/>
      <c r="G14" s="60"/>
      <c r="H14" s="60"/>
      <c r="I14" s="60"/>
      <c r="J14" s="60"/>
      <c r="K14" s="53"/>
      <c r="L14" s="60"/>
      <c r="M14" s="60"/>
      <c r="N14" s="60"/>
      <c r="O14" s="60"/>
      <c r="P14" s="60"/>
      <c r="Q14" s="60"/>
      <c r="R14" s="60"/>
      <c r="S14" s="53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5"/>
      <c r="AH14" s="12"/>
    </row>
    <row r="15" spans="1:34" ht="20.149999999999999" customHeight="1" x14ac:dyDescent="0.45">
      <c r="A15" s="7"/>
      <c r="B15" s="54">
        <f t="shared" ref="B15:AF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 t="shared" si="1"/>
        <v>0</v>
      </c>
      <c r="AG15" s="25">
        <f>AVERAGE(B15:AF15)</f>
        <v>0</v>
      </c>
      <c r="AH15" s="12"/>
    </row>
    <row r="16" spans="1:34" ht="20.149999999999999" customHeight="1" x14ac:dyDescent="0.45">
      <c r="A16" s="13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  <c r="AH16" s="12"/>
    </row>
    <row r="17" spans="1:34" ht="20.149999999999999" customHeight="1" x14ac:dyDescent="0.45">
      <c r="A17" s="11" t="s">
        <v>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25"/>
      <c r="AH17" s="12"/>
    </row>
    <row r="18" spans="1:34" ht="20.149999999999999" customHeight="1" x14ac:dyDescent="0.45">
      <c r="A18" s="11" t="s">
        <v>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25"/>
      <c r="AH18" s="12"/>
    </row>
    <row r="19" spans="1:34" ht="20.149999999999999" customHeight="1" x14ac:dyDescent="0.45">
      <c r="A19" s="11" t="s">
        <v>23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25"/>
      <c r="AH19" s="12"/>
    </row>
    <row r="20" spans="1:34" ht="20.149999999999999" customHeight="1" x14ac:dyDescent="0.45">
      <c r="A20" s="11" t="s">
        <v>22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25"/>
      <c r="AH20" s="12"/>
    </row>
    <row r="21" spans="1:34" ht="20.149999999999999" customHeight="1" x14ac:dyDescent="0.45">
      <c r="A21" s="11" t="s">
        <v>24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25"/>
      <c r="AH21" s="12"/>
    </row>
    <row r="22" spans="1:34" ht="20.149999999999999" customHeight="1" x14ac:dyDescent="0.45">
      <c r="A22" s="11" t="s">
        <v>25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25"/>
      <c r="AH22" s="12"/>
    </row>
    <row r="23" spans="1:34" ht="20.149999999999999" customHeight="1" x14ac:dyDescent="0.45">
      <c r="A23" s="11" t="s">
        <v>17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25"/>
      <c r="AH23" s="8"/>
    </row>
    <row r="24" spans="1:34" ht="20.149999999999999" customHeight="1" x14ac:dyDescent="0.45">
      <c r="A24" s="11" t="s">
        <v>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25"/>
      <c r="AH24" s="12"/>
    </row>
    <row r="25" spans="1:34" ht="20.149999999999999" customHeight="1" x14ac:dyDescent="0.45">
      <c r="A25" s="11" t="s">
        <v>10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25"/>
      <c r="AH25" s="12"/>
    </row>
    <row r="26" spans="1:34" ht="20.149999999999999" customHeight="1" x14ac:dyDescent="0.45">
      <c r="A26" s="11" t="s">
        <v>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25"/>
      <c r="AH26" s="12"/>
    </row>
    <row r="27" spans="1:34" ht="20.149999999999999" customHeight="1" x14ac:dyDescent="0.45">
      <c r="A27" s="7"/>
      <c r="B27" s="54">
        <f t="shared" ref="B27:AF27" si="2">SUM(B17+B23+B24+B25+B26)</f>
        <v>0</v>
      </c>
      <c r="C27" s="54">
        <f t="shared" si="2"/>
        <v>0</v>
      </c>
      <c r="D27" s="54">
        <f t="shared" si="2"/>
        <v>0</v>
      </c>
      <c r="E27" s="54">
        <f t="shared" si="2"/>
        <v>0</v>
      </c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  <c r="J27" s="54">
        <f t="shared" si="2"/>
        <v>0</v>
      </c>
      <c r="K27" s="54">
        <f t="shared" si="2"/>
        <v>0</v>
      </c>
      <c r="L27" s="54">
        <f t="shared" si="2"/>
        <v>0</v>
      </c>
      <c r="M27" s="54">
        <f t="shared" si="2"/>
        <v>0</v>
      </c>
      <c r="N27" s="54">
        <f t="shared" si="2"/>
        <v>0</v>
      </c>
      <c r="O27" s="54">
        <f t="shared" si="2"/>
        <v>0</v>
      </c>
      <c r="P27" s="54">
        <f t="shared" si="2"/>
        <v>0</v>
      </c>
      <c r="Q27" s="54">
        <f t="shared" si="2"/>
        <v>0</v>
      </c>
      <c r="R27" s="54">
        <f t="shared" si="2"/>
        <v>0</v>
      </c>
      <c r="S27" s="54">
        <f t="shared" si="2"/>
        <v>0</v>
      </c>
      <c r="T27" s="54">
        <f t="shared" si="2"/>
        <v>0</v>
      </c>
      <c r="U27" s="54">
        <f t="shared" si="2"/>
        <v>0</v>
      </c>
      <c r="V27" s="54">
        <f t="shared" si="2"/>
        <v>0</v>
      </c>
      <c r="W27" s="54">
        <f t="shared" si="2"/>
        <v>0</v>
      </c>
      <c r="X27" s="54">
        <f t="shared" si="2"/>
        <v>0</v>
      </c>
      <c r="Y27" s="54">
        <f t="shared" si="2"/>
        <v>0</v>
      </c>
      <c r="Z27" s="54">
        <f t="shared" si="2"/>
        <v>0</v>
      </c>
      <c r="AA27" s="54">
        <f t="shared" si="2"/>
        <v>0</v>
      </c>
      <c r="AB27" s="54">
        <f t="shared" si="2"/>
        <v>0</v>
      </c>
      <c r="AC27" s="54">
        <f t="shared" si="2"/>
        <v>0</v>
      </c>
      <c r="AD27" s="54">
        <f t="shared" si="2"/>
        <v>0</v>
      </c>
      <c r="AE27" s="54">
        <f t="shared" si="2"/>
        <v>0</v>
      </c>
      <c r="AF27" s="54">
        <f t="shared" si="2"/>
        <v>0</v>
      </c>
      <c r="AG27" s="25">
        <f>AVERAGE(B27:AF27)</f>
        <v>0</v>
      </c>
      <c r="AH27" s="12"/>
    </row>
    <row r="28" spans="1:34" ht="20.149999999999999" customHeight="1" x14ac:dyDescent="0.45">
      <c r="A28" s="8" t="s">
        <v>11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25"/>
      <c r="AH28" s="12"/>
    </row>
    <row r="29" spans="1:34" ht="20.149999999999999" customHeight="1" x14ac:dyDescent="0.45">
      <c r="A29" s="7" t="s">
        <v>12</v>
      </c>
      <c r="B29" s="64">
        <v>2224616</v>
      </c>
      <c r="C29" s="64">
        <v>0</v>
      </c>
      <c r="D29" s="64">
        <v>0</v>
      </c>
      <c r="E29" s="64">
        <v>0</v>
      </c>
      <c r="F29" s="64">
        <v>0</v>
      </c>
      <c r="G29" s="64">
        <v>2126090</v>
      </c>
      <c r="H29" s="64">
        <v>2450210</v>
      </c>
      <c r="I29" s="64">
        <v>1800380</v>
      </c>
      <c r="J29" s="64">
        <v>1465520</v>
      </c>
      <c r="K29" s="64">
        <v>0</v>
      </c>
      <c r="L29" s="64">
        <v>0</v>
      </c>
      <c r="M29" s="64">
        <v>0</v>
      </c>
      <c r="N29" s="64">
        <v>1308454</v>
      </c>
      <c r="O29" s="64">
        <v>2199936</v>
      </c>
      <c r="P29" s="64">
        <v>2294800</v>
      </c>
      <c r="Q29" s="64">
        <v>1798400</v>
      </c>
      <c r="R29" s="64">
        <v>1989600</v>
      </c>
      <c r="S29" s="44">
        <v>1885600</v>
      </c>
      <c r="T29" s="64">
        <v>1735100</v>
      </c>
      <c r="U29" s="64">
        <v>2326300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25"/>
      <c r="AH29" s="12"/>
    </row>
    <row r="30" spans="1:34" ht="20.149999999999999" customHeight="1" x14ac:dyDescent="0.45">
      <c r="A30" s="7" t="s">
        <v>29</v>
      </c>
      <c r="B30" s="104">
        <v>0</v>
      </c>
      <c r="C30" s="64">
        <v>2097934</v>
      </c>
      <c r="D30" s="64">
        <v>1228650</v>
      </c>
      <c r="E30" s="64">
        <v>2062400</v>
      </c>
      <c r="F30" s="64">
        <v>2148300</v>
      </c>
      <c r="G30" s="64">
        <v>0</v>
      </c>
      <c r="H30" s="64">
        <v>0</v>
      </c>
      <c r="I30" s="64">
        <v>0</v>
      </c>
      <c r="J30" s="64">
        <v>0</v>
      </c>
      <c r="K30" s="64">
        <v>2069700</v>
      </c>
      <c r="L30" s="64">
        <v>2215160</v>
      </c>
      <c r="M30" s="64">
        <v>2043450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1908660</v>
      </c>
      <c r="W30" s="64">
        <v>1786930</v>
      </c>
      <c r="X30" s="64">
        <v>1806810</v>
      </c>
      <c r="Y30" s="64">
        <v>1843380</v>
      </c>
      <c r="Z30" s="64">
        <v>1538110</v>
      </c>
      <c r="AA30" s="64">
        <v>1820750</v>
      </c>
      <c r="AB30" s="64">
        <v>1456850</v>
      </c>
      <c r="AC30" s="64">
        <v>1097320</v>
      </c>
      <c r="AD30" s="64">
        <v>1389326</v>
      </c>
      <c r="AE30" s="64">
        <v>1874014</v>
      </c>
      <c r="AF30" s="64">
        <v>1033906</v>
      </c>
      <c r="AG30" s="25">
        <f>SUM(B30:AF30)</f>
        <v>31421650</v>
      </c>
      <c r="AH30" s="12"/>
    </row>
    <row r="31" spans="1:34" ht="20.149999999999999" customHeight="1" x14ac:dyDescent="0.45">
      <c r="A31" s="7" t="s">
        <v>4</v>
      </c>
      <c r="B31" s="64">
        <v>1342790</v>
      </c>
      <c r="C31" s="64">
        <v>1285630</v>
      </c>
      <c r="D31" s="64">
        <v>1277890</v>
      </c>
      <c r="E31" s="64">
        <v>1294240</v>
      </c>
      <c r="F31" s="64">
        <v>1473160</v>
      </c>
      <c r="G31" s="64">
        <v>1175364</v>
      </c>
      <c r="H31" s="64">
        <v>1587056</v>
      </c>
      <c r="I31" s="64">
        <v>1212810</v>
      </c>
      <c r="J31" s="64">
        <v>1274800</v>
      </c>
      <c r="K31" s="64">
        <v>1093150</v>
      </c>
      <c r="L31" s="64">
        <v>1370950</v>
      </c>
      <c r="M31" s="64">
        <v>1236310</v>
      </c>
      <c r="N31" s="64">
        <v>1420351</v>
      </c>
      <c r="O31" s="64">
        <v>1210318</v>
      </c>
      <c r="P31" s="64">
        <v>1358751</v>
      </c>
      <c r="Q31" s="64">
        <v>1394990</v>
      </c>
      <c r="R31" s="64">
        <v>1334215</v>
      </c>
      <c r="S31" s="64">
        <v>1334215</v>
      </c>
      <c r="T31" s="64">
        <v>1162950</v>
      </c>
      <c r="U31" s="64">
        <v>1222230</v>
      </c>
      <c r="V31" s="64">
        <v>1463447</v>
      </c>
      <c r="W31" s="64">
        <v>1316152</v>
      </c>
      <c r="X31" s="64">
        <v>1421530</v>
      </c>
      <c r="Y31" s="64">
        <v>1241340</v>
      </c>
      <c r="Z31" s="64">
        <v>1475020</v>
      </c>
      <c r="AA31" s="64">
        <v>1234030</v>
      </c>
      <c r="AB31" s="64">
        <v>1365100</v>
      </c>
      <c r="AC31" s="64">
        <v>1062330</v>
      </c>
      <c r="AD31" s="64">
        <v>1346370</v>
      </c>
      <c r="AE31" s="64">
        <v>1234980</v>
      </c>
      <c r="AF31" s="64">
        <v>1578230</v>
      </c>
      <c r="AG31" s="25"/>
      <c r="AH31" s="12"/>
    </row>
    <row r="32" spans="1:34" ht="20.149999999999999" customHeight="1" x14ac:dyDescent="0.45">
      <c r="A32" s="7" t="s">
        <v>13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25"/>
      <c r="AH32" s="12"/>
    </row>
    <row r="33" spans="1:34" ht="20.149999999999999" customHeight="1" x14ac:dyDescent="0.45">
      <c r="A33" s="7" t="s">
        <v>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25"/>
      <c r="AH33" s="12"/>
    </row>
    <row r="34" spans="1:34" ht="20.149999999999999" customHeight="1" x14ac:dyDescent="0.45">
      <c r="A34" s="7"/>
      <c r="B34" s="54">
        <f t="shared" ref="B34:H34" si="3">SUM(B29:B33)</f>
        <v>3567406</v>
      </c>
      <c r="C34" s="54">
        <f t="shared" si="3"/>
        <v>3383564</v>
      </c>
      <c r="D34" s="54">
        <f t="shared" si="3"/>
        <v>2506540</v>
      </c>
      <c r="E34" s="54">
        <f t="shared" si="3"/>
        <v>3356640</v>
      </c>
      <c r="F34" s="54">
        <f t="shared" si="3"/>
        <v>3621460</v>
      </c>
      <c r="G34" s="54">
        <f t="shared" si="3"/>
        <v>3301454</v>
      </c>
      <c r="H34" s="54">
        <f t="shared" si="3"/>
        <v>4037266</v>
      </c>
      <c r="I34" s="54">
        <v>0</v>
      </c>
      <c r="J34" s="54">
        <f t="shared" ref="J34:AF34" si="4">SUM(J29:J33)</f>
        <v>2740320</v>
      </c>
      <c r="K34" s="54">
        <f t="shared" si="4"/>
        <v>3162850</v>
      </c>
      <c r="L34" s="54">
        <f t="shared" si="4"/>
        <v>3586110</v>
      </c>
      <c r="M34" s="54">
        <f t="shared" si="4"/>
        <v>3279760</v>
      </c>
      <c r="N34" s="54">
        <f t="shared" si="4"/>
        <v>2728805</v>
      </c>
      <c r="O34" s="54">
        <f t="shared" si="4"/>
        <v>3410254</v>
      </c>
      <c r="P34" s="54">
        <f t="shared" si="4"/>
        <v>3653551</v>
      </c>
      <c r="Q34" s="54">
        <f t="shared" si="4"/>
        <v>3193390</v>
      </c>
      <c r="R34" s="54">
        <f t="shared" si="4"/>
        <v>3323815</v>
      </c>
      <c r="S34" s="54">
        <f t="shared" si="4"/>
        <v>3219815</v>
      </c>
      <c r="T34" s="54">
        <f t="shared" si="4"/>
        <v>2898050</v>
      </c>
      <c r="U34" s="54">
        <f t="shared" si="4"/>
        <v>3548530</v>
      </c>
      <c r="V34" s="54">
        <f t="shared" si="4"/>
        <v>3372107</v>
      </c>
      <c r="W34" s="54">
        <f t="shared" si="4"/>
        <v>3103082</v>
      </c>
      <c r="X34" s="54">
        <f t="shared" si="4"/>
        <v>3228340</v>
      </c>
      <c r="Y34" s="54">
        <f t="shared" si="4"/>
        <v>3084720</v>
      </c>
      <c r="Z34" s="54">
        <f t="shared" si="4"/>
        <v>3013130</v>
      </c>
      <c r="AA34" s="54">
        <f t="shared" si="4"/>
        <v>3054780</v>
      </c>
      <c r="AB34" s="54">
        <f t="shared" si="4"/>
        <v>2821950</v>
      </c>
      <c r="AC34" s="54">
        <f t="shared" si="4"/>
        <v>2159650</v>
      </c>
      <c r="AD34" s="54">
        <f t="shared" si="4"/>
        <v>2735696</v>
      </c>
      <c r="AE34" s="54">
        <f t="shared" si="4"/>
        <v>3108994</v>
      </c>
      <c r="AF34" s="54">
        <f t="shared" si="4"/>
        <v>2612136</v>
      </c>
      <c r="AG34" s="25">
        <f>AVERAGE(B34:AF34)</f>
        <v>3058521.4516129033</v>
      </c>
      <c r="AH34" s="8"/>
    </row>
    <row r="35" spans="1:34" ht="20.149999999999999" customHeight="1" x14ac:dyDescent="0.45">
      <c r="A35" s="8" t="s">
        <v>14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25"/>
      <c r="AH35" s="8"/>
    </row>
    <row r="36" spans="1:34" ht="20.149999999999999" customHeight="1" x14ac:dyDescent="0.45">
      <c r="A36" s="7" t="s">
        <v>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e">
        <f>AVERAGE(B36:AF36)</f>
        <v>#DIV/0!</v>
      </c>
      <c r="AH36" s="12"/>
    </row>
    <row r="37" spans="1:34" ht="20.149999999999999" customHeight="1" x14ac:dyDescent="0.45">
      <c r="A37" s="7" t="s">
        <v>15</v>
      </c>
      <c r="B37" s="54">
        <f t="shared" ref="B37:AF37" si="5">SUM(B8+B15+B27+B34+B36)</f>
        <v>3567422.2071602498</v>
      </c>
      <c r="C37" s="54">
        <f t="shared" si="5"/>
        <v>3383578.5629420001</v>
      </c>
      <c r="D37" s="54">
        <f t="shared" si="5"/>
        <v>2506555.31887725</v>
      </c>
      <c r="E37" s="54">
        <f t="shared" si="5"/>
        <v>3356656.51804975</v>
      </c>
      <c r="F37" s="54">
        <f t="shared" si="5"/>
        <v>3621474.6099562501</v>
      </c>
      <c r="G37" s="54">
        <f t="shared" si="5"/>
        <v>3301468.9963672501</v>
      </c>
      <c r="H37" s="54">
        <f t="shared" si="5"/>
        <v>4037282.0721605001</v>
      </c>
      <c r="I37" s="54">
        <f t="shared" si="5"/>
        <v>14.88286375</v>
      </c>
      <c r="J37" s="54">
        <f t="shared" si="5"/>
        <v>2740336.2265027501</v>
      </c>
      <c r="K37" s="54">
        <f t="shared" si="5"/>
        <v>3162866.4277027501</v>
      </c>
      <c r="L37" s="54">
        <f t="shared" si="5"/>
        <v>3586125.4151532501</v>
      </c>
      <c r="M37" s="54">
        <f t="shared" si="5"/>
        <v>3279774.6549732499</v>
      </c>
      <c r="N37" s="54">
        <f t="shared" si="5"/>
        <v>2728820.6061089998</v>
      </c>
      <c r="O37" s="54">
        <f t="shared" si="5"/>
        <v>3410270.07910675</v>
      </c>
      <c r="P37" s="54">
        <f t="shared" si="5"/>
        <v>3653566.1650264999</v>
      </c>
      <c r="Q37" s="54">
        <f t="shared" si="5"/>
        <v>3193405.3706089999</v>
      </c>
      <c r="R37" s="54">
        <f t="shared" si="5"/>
        <v>3323830.6143645002</v>
      </c>
      <c r="S37" s="54">
        <f t="shared" si="5"/>
        <v>3219829.3232012498</v>
      </c>
      <c r="T37" s="54">
        <f t="shared" si="5"/>
        <v>2898065.2129449998</v>
      </c>
      <c r="U37" s="54">
        <f t="shared" si="5"/>
        <v>3548545.4916429999</v>
      </c>
      <c r="V37" s="54">
        <f t="shared" si="5"/>
        <v>3372122.3428349998</v>
      </c>
      <c r="W37" s="54">
        <f t="shared" si="5"/>
        <v>3103096.7615494998</v>
      </c>
      <c r="X37" s="54">
        <f t="shared" si="5"/>
        <v>3228354.58200625</v>
      </c>
      <c r="Y37" s="54">
        <f t="shared" si="5"/>
        <v>3084735.0659865001</v>
      </c>
      <c r="Z37" s="54">
        <f t="shared" si="5"/>
        <v>3013146.3487197501</v>
      </c>
      <c r="AA37" s="54">
        <f t="shared" si="5"/>
        <v>3054795.1964440001</v>
      </c>
      <c r="AB37" s="54">
        <f t="shared" si="5"/>
        <v>2821966.7548987502</v>
      </c>
      <c r="AC37" s="54">
        <f t="shared" si="5"/>
        <v>2159666.2374300002</v>
      </c>
      <c r="AD37" s="54">
        <f t="shared" si="5"/>
        <v>2735711.1091264999</v>
      </c>
      <c r="AE37" s="54">
        <f t="shared" si="5"/>
        <v>3109009.7474084999</v>
      </c>
      <c r="AF37" s="54">
        <f t="shared" si="5"/>
        <v>2612151.43784075</v>
      </c>
      <c r="AG37" s="25"/>
      <c r="AH37" s="12"/>
    </row>
    <row r="38" spans="1:34" ht="20.149999999999999" customHeight="1" x14ac:dyDescent="0.45">
      <c r="A38" s="7" t="s">
        <v>16</v>
      </c>
      <c r="B38" s="54">
        <f t="shared" ref="B38:AF38" si="6">-SUM(B13+B14+B25+B26+B32+B33)</f>
        <v>0</v>
      </c>
      <c r="C38" s="54">
        <f t="shared" si="6"/>
        <v>0</v>
      </c>
      <c r="D38" s="54">
        <f t="shared" si="6"/>
        <v>0</v>
      </c>
      <c r="E38" s="54">
        <f t="shared" si="6"/>
        <v>0</v>
      </c>
      <c r="F38" s="54">
        <f t="shared" si="6"/>
        <v>0</v>
      </c>
      <c r="G38" s="54">
        <f t="shared" si="6"/>
        <v>0</v>
      </c>
      <c r="H38" s="54">
        <f t="shared" si="6"/>
        <v>0</v>
      </c>
      <c r="I38" s="54">
        <f t="shared" si="6"/>
        <v>0</v>
      </c>
      <c r="J38" s="54">
        <f t="shared" si="6"/>
        <v>0</v>
      </c>
      <c r="K38" s="54">
        <f t="shared" si="6"/>
        <v>0</v>
      </c>
      <c r="L38" s="54">
        <f t="shared" si="6"/>
        <v>0</v>
      </c>
      <c r="M38" s="54">
        <f t="shared" si="6"/>
        <v>0</v>
      </c>
      <c r="N38" s="54">
        <f t="shared" si="6"/>
        <v>0</v>
      </c>
      <c r="O38" s="54">
        <f t="shared" si="6"/>
        <v>0</v>
      </c>
      <c r="P38" s="54">
        <f t="shared" si="6"/>
        <v>0</v>
      </c>
      <c r="Q38" s="54">
        <f t="shared" si="6"/>
        <v>0</v>
      </c>
      <c r="R38" s="54">
        <f t="shared" si="6"/>
        <v>0</v>
      </c>
      <c r="S38" s="54">
        <f t="shared" si="6"/>
        <v>0</v>
      </c>
      <c r="T38" s="54">
        <f t="shared" si="6"/>
        <v>0</v>
      </c>
      <c r="U38" s="54">
        <f t="shared" si="6"/>
        <v>0</v>
      </c>
      <c r="V38" s="54">
        <f t="shared" si="6"/>
        <v>0</v>
      </c>
      <c r="W38" s="54">
        <f t="shared" si="6"/>
        <v>0</v>
      </c>
      <c r="X38" s="54">
        <f t="shared" si="6"/>
        <v>0</v>
      </c>
      <c r="Y38" s="54">
        <f t="shared" si="6"/>
        <v>0</v>
      </c>
      <c r="Z38" s="54">
        <f t="shared" si="6"/>
        <v>0</v>
      </c>
      <c r="AA38" s="54">
        <f t="shared" si="6"/>
        <v>0</v>
      </c>
      <c r="AB38" s="54">
        <f t="shared" si="6"/>
        <v>0</v>
      </c>
      <c r="AC38" s="54">
        <f t="shared" si="6"/>
        <v>0</v>
      </c>
      <c r="AD38" s="54">
        <f t="shared" si="6"/>
        <v>0</v>
      </c>
      <c r="AE38" s="54">
        <f t="shared" si="6"/>
        <v>0</v>
      </c>
      <c r="AF38" s="54">
        <f t="shared" si="6"/>
        <v>0</v>
      </c>
      <c r="AG38" s="25"/>
      <c r="AH38" s="12"/>
    </row>
    <row r="39" spans="1:34" ht="20.149999999999999" customHeight="1" x14ac:dyDescent="0.45">
      <c r="A39" s="8" t="s">
        <v>20</v>
      </c>
      <c r="B39" s="54">
        <f t="shared" ref="B39:AF39" si="7">SUM(B37:B38)</f>
        <v>3567422.2071602498</v>
      </c>
      <c r="C39" s="54">
        <f t="shared" si="7"/>
        <v>3383578.5629420001</v>
      </c>
      <c r="D39" s="54">
        <f t="shared" si="7"/>
        <v>2506555.31887725</v>
      </c>
      <c r="E39" s="54">
        <f t="shared" si="7"/>
        <v>3356656.51804975</v>
      </c>
      <c r="F39" s="54">
        <f t="shared" si="7"/>
        <v>3621474.6099562501</v>
      </c>
      <c r="G39" s="54">
        <f t="shared" si="7"/>
        <v>3301468.9963672501</v>
      </c>
      <c r="H39" s="54">
        <f t="shared" si="7"/>
        <v>4037282.0721605001</v>
      </c>
      <c r="I39" s="54">
        <f t="shared" si="7"/>
        <v>14.88286375</v>
      </c>
      <c r="J39" s="54">
        <f t="shared" si="7"/>
        <v>2740336.2265027501</v>
      </c>
      <c r="K39" s="54">
        <f t="shared" si="7"/>
        <v>3162866.4277027501</v>
      </c>
      <c r="L39" s="54">
        <f t="shared" si="7"/>
        <v>3586125.4151532501</v>
      </c>
      <c r="M39" s="54">
        <f t="shared" si="7"/>
        <v>3279774.6549732499</v>
      </c>
      <c r="N39" s="54">
        <f t="shared" si="7"/>
        <v>2728820.6061089998</v>
      </c>
      <c r="O39" s="54">
        <f t="shared" si="7"/>
        <v>3410270.07910675</v>
      </c>
      <c r="P39" s="54">
        <f t="shared" si="7"/>
        <v>3653566.1650264999</v>
      </c>
      <c r="Q39" s="54">
        <f t="shared" si="7"/>
        <v>3193405.3706089999</v>
      </c>
      <c r="R39" s="54">
        <f t="shared" si="7"/>
        <v>3323830.6143645002</v>
      </c>
      <c r="S39" s="54">
        <f t="shared" si="7"/>
        <v>3219829.3232012498</v>
      </c>
      <c r="T39" s="54">
        <f t="shared" si="7"/>
        <v>2898065.2129449998</v>
      </c>
      <c r="U39" s="54">
        <f t="shared" si="7"/>
        <v>3548545.4916429999</v>
      </c>
      <c r="V39" s="54">
        <f t="shared" si="7"/>
        <v>3372122.3428349998</v>
      </c>
      <c r="W39" s="54">
        <f t="shared" si="7"/>
        <v>3103096.7615494998</v>
      </c>
      <c r="X39" s="54">
        <f t="shared" si="7"/>
        <v>3228354.58200625</v>
      </c>
      <c r="Y39" s="54">
        <f t="shared" si="7"/>
        <v>3084735.0659865001</v>
      </c>
      <c r="Z39" s="54">
        <f t="shared" si="7"/>
        <v>3013146.3487197501</v>
      </c>
      <c r="AA39" s="54">
        <f t="shared" si="7"/>
        <v>3054795.1964440001</v>
      </c>
      <c r="AB39" s="54">
        <f t="shared" si="7"/>
        <v>2821966.7548987502</v>
      </c>
      <c r="AC39" s="54">
        <f t="shared" si="7"/>
        <v>2159666.2374300002</v>
      </c>
      <c r="AD39" s="54">
        <f t="shared" si="7"/>
        <v>2735711.1091264999</v>
      </c>
      <c r="AE39" s="54">
        <f t="shared" si="7"/>
        <v>3109009.7474084999</v>
      </c>
      <c r="AF39" s="54">
        <f t="shared" si="7"/>
        <v>2612151.43784075</v>
      </c>
      <c r="AG39" s="25">
        <f>AVERAGE(B39:AF39)</f>
        <v>3058536.9141922416</v>
      </c>
      <c r="AH39" s="12"/>
    </row>
    <row r="40" spans="1:34" ht="20.149999999999999" customHeight="1" x14ac:dyDescent="0.45">
      <c r="A40" s="8"/>
      <c r="B40" s="18"/>
      <c r="C40" s="19"/>
      <c r="D40" s="19"/>
      <c r="E40" s="19"/>
      <c r="F40" s="19"/>
      <c r="G40" s="19"/>
      <c r="H40" s="15"/>
      <c r="I40" s="9"/>
      <c r="J40" s="9"/>
      <c r="K40" s="9"/>
      <c r="L40" s="9"/>
      <c r="M40" s="9"/>
      <c r="N40" s="9"/>
      <c r="O40" s="9"/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4"/>
      <c r="AH40" s="12"/>
    </row>
    <row r="41" spans="1:34" ht="20.149999999999999" customHeight="1" x14ac:dyDescent="0.45">
      <c r="A41" s="7"/>
      <c r="B41" s="11"/>
      <c r="C41" s="11"/>
      <c r="D41" s="11"/>
      <c r="E41" s="11"/>
      <c r="F41" s="11"/>
      <c r="G41" s="11"/>
      <c r="H41" s="11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1"/>
      <c r="T41" s="11"/>
      <c r="U41" s="11"/>
      <c r="V41" s="11"/>
      <c r="W41" s="11"/>
      <c r="X41" s="11"/>
      <c r="Y41" s="11"/>
      <c r="Z41" s="14"/>
      <c r="AA41" s="14"/>
      <c r="AB41" s="14"/>
      <c r="AC41" s="14"/>
      <c r="AD41" s="14"/>
      <c r="AE41" s="14"/>
      <c r="AF41" s="14"/>
      <c r="AG41" s="27"/>
    </row>
    <row r="42" spans="1:34" ht="20.149999999999999" customHeight="1" x14ac:dyDescent="0.45">
      <c r="A42" s="1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4"/>
      <c r="AH42" s="8"/>
    </row>
    <row r="43" spans="1:34" ht="20.149999999999999" customHeight="1" x14ac:dyDescent="0.4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26"/>
      <c r="AH43" s="12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zoomScale="55" zoomScaleNormal="5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B31" sqref="B31:AF36"/>
    </sheetView>
  </sheetViews>
  <sheetFormatPr defaultColWidth="11.53515625" defaultRowHeight="20.149999999999999" customHeight="1" x14ac:dyDescent="0.45"/>
  <cols>
    <col min="1" max="1" width="32.69140625" style="12" customWidth="1"/>
    <col min="2" max="2" width="14.84375" style="12" customWidth="1"/>
    <col min="3" max="31" width="8.23046875" style="12" customWidth="1"/>
    <col min="32" max="32" width="8.23046875" style="21" customWidth="1"/>
    <col min="33" max="16384" width="11.53515625" style="12"/>
  </cols>
  <sheetData>
    <row r="1" spans="1:35" ht="20.149999999999999" customHeight="1" x14ac:dyDescent="0.45">
      <c r="A1" s="28" t="s">
        <v>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</row>
    <row r="2" spans="1:35" ht="20.149999999999999" customHeight="1" x14ac:dyDescent="0.45">
      <c r="A2" s="28">
        <v>43191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5" ht="20.149999999999999" customHeight="1" x14ac:dyDescent="0.45">
      <c r="A3" s="30" t="s">
        <v>19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64"/>
      <c r="AA3" s="35"/>
      <c r="AB3" s="64"/>
      <c r="AC3" s="64"/>
      <c r="AD3" s="64"/>
      <c r="AE3" s="64"/>
      <c r="AF3" s="109"/>
    </row>
    <row r="4" spans="1:35" ht="20.149999999999999" customHeight="1" x14ac:dyDescent="0.45">
      <c r="A4" s="3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105"/>
      <c r="AG4" s="19"/>
      <c r="AH4" s="19"/>
      <c r="AI4" s="19"/>
    </row>
    <row r="5" spans="1:35" ht="20.149999999999999" customHeight="1" x14ac:dyDescent="0.45">
      <c r="A5" s="33"/>
      <c r="B5" s="91">
        <v>1</v>
      </c>
      <c r="C5" s="91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71">
        <v>16</v>
      </c>
      <c r="R5" s="71">
        <v>17</v>
      </c>
      <c r="S5" s="43">
        <v>18</v>
      </c>
      <c r="T5" s="43">
        <v>19</v>
      </c>
      <c r="U5" s="43">
        <v>20</v>
      </c>
      <c r="V5" s="43">
        <v>21</v>
      </c>
      <c r="W5" s="43">
        <v>22</v>
      </c>
      <c r="X5" s="43">
        <v>23</v>
      </c>
      <c r="Y5" s="43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100"/>
    </row>
    <row r="6" spans="1:35" ht="20.149999999999999" customHeight="1" x14ac:dyDescent="0.45">
      <c r="A6" s="34" t="s">
        <v>0</v>
      </c>
      <c r="B6" s="43"/>
      <c r="C6" s="43"/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44"/>
      <c r="Q6" s="44"/>
      <c r="R6" s="44"/>
      <c r="S6" s="43"/>
      <c r="T6" s="43"/>
      <c r="U6" s="43"/>
      <c r="V6" s="43"/>
      <c r="W6" s="43"/>
      <c r="X6" s="43"/>
      <c r="Y6" s="43"/>
      <c r="Z6" s="44"/>
      <c r="AA6" s="44"/>
      <c r="AB6" s="44"/>
      <c r="AC6" s="44"/>
      <c r="AD6" s="44"/>
      <c r="AE6" s="44"/>
      <c r="AF6" s="93"/>
    </row>
    <row r="7" spans="1:35" ht="20.149999999999999" customHeight="1" x14ac:dyDescent="0.45">
      <c r="A7" s="33" t="s">
        <v>1</v>
      </c>
      <c r="B7" s="9"/>
      <c r="C7" s="9"/>
      <c r="D7" s="9"/>
      <c r="E7" s="9"/>
      <c r="F7" s="9"/>
      <c r="G7" s="9"/>
      <c r="H7" s="9"/>
      <c r="I7" s="116"/>
      <c r="J7" s="116"/>
      <c r="K7" s="9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25"/>
    </row>
    <row r="8" spans="1:35" ht="20.149999999999999" customHeight="1" x14ac:dyDescent="0.45">
      <c r="A8" s="33" t="s">
        <v>2</v>
      </c>
      <c r="B8" s="44"/>
      <c r="C8" s="44"/>
      <c r="D8" s="44"/>
      <c r="E8" s="44"/>
      <c r="F8" s="44"/>
      <c r="G8" s="44"/>
      <c r="H8" s="44"/>
      <c r="I8" s="64"/>
      <c r="J8" s="64"/>
      <c r="K8" s="44"/>
      <c r="L8" s="64"/>
      <c r="M8" s="64"/>
      <c r="N8" s="64"/>
      <c r="O8" s="64"/>
      <c r="P8" s="64"/>
      <c r="Q8" s="64"/>
      <c r="R8" s="64"/>
      <c r="S8" s="44"/>
      <c r="T8" s="44"/>
      <c r="U8" s="44"/>
      <c r="V8" s="44"/>
      <c r="W8" s="44"/>
      <c r="X8" s="110"/>
      <c r="Y8" s="110"/>
      <c r="Z8" s="110"/>
      <c r="AA8" s="110"/>
      <c r="AB8" s="110"/>
      <c r="AC8" s="110"/>
      <c r="AD8" s="110"/>
      <c r="AE8" s="110"/>
      <c r="AF8" s="25"/>
    </row>
    <row r="9" spans="1:35" ht="20.149999999999999" customHeight="1" x14ac:dyDescent="0.45">
      <c r="A9" s="33"/>
      <c r="B9" s="54">
        <f t="shared" ref="B9:AE9" si="0">SUM(B7:B8)</f>
        <v>0</v>
      </c>
      <c r="C9" s="54">
        <f t="shared" si="0"/>
        <v>0</v>
      </c>
      <c r="D9" s="54">
        <f t="shared" si="0"/>
        <v>0</v>
      </c>
      <c r="E9" s="54">
        <f t="shared" si="0"/>
        <v>0</v>
      </c>
      <c r="F9" s="54">
        <f t="shared" si="0"/>
        <v>0</v>
      </c>
      <c r="G9" s="54">
        <f t="shared" si="0"/>
        <v>0</v>
      </c>
      <c r="H9" s="54">
        <f t="shared" si="0"/>
        <v>0</v>
      </c>
      <c r="I9" s="54">
        <f t="shared" si="0"/>
        <v>0</v>
      </c>
      <c r="J9" s="54">
        <f t="shared" si="0"/>
        <v>0</v>
      </c>
      <c r="K9" s="54">
        <f t="shared" si="0"/>
        <v>0</v>
      </c>
      <c r="L9" s="54">
        <f t="shared" si="0"/>
        <v>0</v>
      </c>
      <c r="M9" s="54">
        <f t="shared" si="0"/>
        <v>0</v>
      </c>
      <c r="N9" s="54">
        <f t="shared" si="0"/>
        <v>0</v>
      </c>
      <c r="O9" s="54">
        <f t="shared" si="0"/>
        <v>0</v>
      </c>
      <c r="P9" s="54">
        <f t="shared" si="0"/>
        <v>0</v>
      </c>
      <c r="Q9" s="54">
        <f t="shared" si="0"/>
        <v>0</v>
      </c>
      <c r="R9" s="54">
        <f t="shared" si="0"/>
        <v>0</v>
      </c>
      <c r="S9" s="54">
        <f t="shared" si="0"/>
        <v>0</v>
      </c>
      <c r="T9" s="54">
        <f t="shared" si="0"/>
        <v>0</v>
      </c>
      <c r="U9" s="54">
        <f t="shared" si="0"/>
        <v>0</v>
      </c>
      <c r="V9" s="54">
        <f t="shared" si="0"/>
        <v>0</v>
      </c>
      <c r="W9" s="54">
        <f t="shared" si="0"/>
        <v>0</v>
      </c>
      <c r="X9" s="54">
        <f t="shared" si="0"/>
        <v>0</v>
      </c>
      <c r="Y9" s="54">
        <f t="shared" si="0"/>
        <v>0</v>
      </c>
      <c r="Z9" s="54">
        <f t="shared" si="0"/>
        <v>0</v>
      </c>
      <c r="AA9" s="54">
        <f t="shared" si="0"/>
        <v>0</v>
      </c>
      <c r="AB9" s="54">
        <f t="shared" si="0"/>
        <v>0</v>
      </c>
      <c r="AC9" s="54">
        <f t="shared" si="0"/>
        <v>0</v>
      </c>
      <c r="AD9" s="54">
        <f t="shared" si="0"/>
        <v>0</v>
      </c>
      <c r="AE9" s="54">
        <f t="shared" si="0"/>
        <v>0</v>
      </c>
      <c r="AF9" s="25">
        <f>AVERAGE(B9:AE9)</f>
        <v>0</v>
      </c>
    </row>
    <row r="10" spans="1:35" ht="20.149999999999999" customHeight="1" x14ac:dyDescent="0.45">
      <c r="A10" s="34" t="s">
        <v>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25"/>
    </row>
    <row r="11" spans="1:35" ht="20.149999999999999" customHeight="1" x14ac:dyDescent="0.45">
      <c r="A11" s="33" t="s">
        <v>18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25"/>
    </row>
    <row r="12" spans="1:35" ht="20.149999999999999" customHeight="1" x14ac:dyDescent="0.45">
      <c r="A12" s="35" t="s">
        <v>26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25"/>
    </row>
    <row r="13" spans="1:35" ht="20.149999999999999" customHeight="1" x14ac:dyDescent="0.45">
      <c r="A13" s="33" t="s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25"/>
    </row>
    <row r="14" spans="1:35" ht="20.149999999999999" customHeight="1" x14ac:dyDescent="0.45">
      <c r="A14" s="33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25"/>
    </row>
    <row r="15" spans="1:35" ht="20.149999999999999" customHeight="1" x14ac:dyDescent="0.45">
      <c r="A15" s="33" t="s">
        <v>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25"/>
    </row>
    <row r="16" spans="1:35" ht="20.149999999999999" customHeight="1" x14ac:dyDescent="0.45">
      <c r="A16" s="33"/>
      <c r="B16" s="54">
        <f t="shared" ref="B16:AE16" si="1">SUM(B11:B15)</f>
        <v>0</v>
      </c>
      <c r="C16" s="54">
        <f t="shared" si="1"/>
        <v>0</v>
      </c>
      <c r="D16" s="54">
        <f t="shared" si="1"/>
        <v>0</v>
      </c>
      <c r="E16" s="54">
        <f t="shared" si="1"/>
        <v>0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4">
        <f t="shared" si="1"/>
        <v>0</v>
      </c>
      <c r="J16" s="54">
        <f t="shared" si="1"/>
        <v>0</v>
      </c>
      <c r="K16" s="54">
        <f t="shared" si="1"/>
        <v>0</v>
      </c>
      <c r="L16" s="54">
        <f t="shared" si="1"/>
        <v>0</v>
      </c>
      <c r="M16" s="54">
        <f t="shared" si="1"/>
        <v>0</v>
      </c>
      <c r="N16" s="54">
        <f t="shared" si="1"/>
        <v>0</v>
      </c>
      <c r="O16" s="54">
        <f t="shared" si="1"/>
        <v>0</v>
      </c>
      <c r="P16" s="54">
        <f t="shared" si="1"/>
        <v>0</v>
      </c>
      <c r="Q16" s="54">
        <f t="shared" si="1"/>
        <v>0</v>
      </c>
      <c r="R16" s="54">
        <f t="shared" si="1"/>
        <v>0</v>
      </c>
      <c r="S16" s="54">
        <f t="shared" si="1"/>
        <v>0</v>
      </c>
      <c r="T16" s="54">
        <f t="shared" si="1"/>
        <v>0</v>
      </c>
      <c r="U16" s="54">
        <f t="shared" si="1"/>
        <v>0</v>
      </c>
      <c r="V16" s="54">
        <f t="shared" si="1"/>
        <v>0</v>
      </c>
      <c r="W16" s="54">
        <f t="shared" si="1"/>
        <v>0</v>
      </c>
      <c r="X16" s="54">
        <f t="shared" si="1"/>
        <v>0</v>
      </c>
      <c r="Y16" s="54">
        <f t="shared" si="1"/>
        <v>0</v>
      </c>
      <c r="Z16" s="54">
        <f t="shared" si="1"/>
        <v>0</v>
      </c>
      <c r="AA16" s="54">
        <f t="shared" si="1"/>
        <v>0</v>
      </c>
      <c r="AB16" s="54">
        <f t="shared" si="1"/>
        <v>0</v>
      </c>
      <c r="AC16" s="54">
        <f t="shared" si="1"/>
        <v>0</v>
      </c>
      <c r="AD16" s="54">
        <f t="shared" si="1"/>
        <v>0</v>
      </c>
      <c r="AE16" s="54">
        <f t="shared" si="1"/>
        <v>0</v>
      </c>
      <c r="AF16" s="25">
        <f>AVERAGE(B16:AE16)</f>
        <v>0</v>
      </c>
    </row>
    <row r="17" spans="1:32" ht="20.149999999999999" customHeight="1" x14ac:dyDescent="0.45">
      <c r="A17" s="36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25"/>
    </row>
    <row r="18" spans="1:32" ht="20.149999999999999" customHeight="1" x14ac:dyDescent="0.45">
      <c r="A18" s="37" t="s">
        <v>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25"/>
    </row>
    <row r="19" spans="1:32" ht="20.149999999999999" customHeight="1" x14ac:dyDescent="0.45">
      <c r="A19" s="43" t="s">
        <v>26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25"/>
    </row>
    <row r="20" spans="1:32" ht="20.149999999999999" customHeight="1" x14ac:dyDescent="0.45">
      <c r="A20" s="37" t="s">
        <v>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25"/>
    </row>
    <row r="21" spans="1:32" ht="20.149999999999999" customHeight="1" x14ac:dyDescent="0.45">
      <c r="A21" s="37" t="s">
        <v>23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25"/>
    </row>
    <row r="22" spans="1:32" ht="20.149999999999999" customHeight="1" x14ac:dyDescent="0.45">
      <c r="A22" s="37" t="s">
        <v>22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25"/>
    </row>
    <row r="23" spans="1:32" ht="20.149999999999999" customHeight="1" x14ac:dyDescent="0.45">
      <c r="A23" s="37" t="s">
        <v>24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25"/>
    </row>
    <row r="24" spans="1:32" ht="20.149999999999999" customHeight="1" x14ac:dyDescent="0.45">
      <c r="A24" s="37" t="s">
        <v>25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25"/>
    </row>
    <row r="25" spans="1:32" ht="20.149999999999999" customHeight="1" x14ac:dyDescent="0.45">
      <c r="A25" s="37" t="s">
        <v>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25"/>
    </row>
    <row r="26" spans="1:32" ht="20.149999999999999" customHeight="1" x14ac:dyDescent="0.45">
      <c r="A26" s="37" t="s">
        <v>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25"/>
    </row>
    <row r="27" spans="1:32" ht="20.149999999999999" customHeight="1" x14ac:dyDescent="0.45">
      <c r="A27" s="37" t="s">
        <v>10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25"/>
    </row>
    <row r="28" spans="1:32" ht="20.149999999999999" customHeight="1" x14ac:dyDescent="0.45">
      <c r="A28" s="37" t="s">
        <v>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108"/>
    </row>
    <row r="29" spans="1:32" ht="20.149999999999999" customHeight="1" x14ac:dyDescent="0.45">
      <c r="A29" s="33"/>
      <c r="B29" s="54">
        <f t="shared" ref="B29:AE29" si="2">B18+B25+B26+B27+B28</f>
        <v>0</v>
      </c>
      <c r="C29" s="54">
        <f t="shared" si="2"/>
        <v>0</v>
      </c>
      <c r="D29" s="54">
        <f t="shared" si="2"/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4">
        <f t="shared" si="2"/>
        <v>0</v>
      </c>
      <c r="J29" s="54">
        <f t="shared" si="2"/>
        <v>0</v>
      </c>
      <c r="K29" s="54">
        <f t="shared" si="2"/>
        <v>0</v>
      </c>
      <c r="L29" s="54">
        <f t="shared" si="2"/>
        <v>0</v>
      </c>
      <c r="M29" s="54">
        <f t="shared" si="2"/>
        <v>0</v>
      </c>
      <c r="N29" s="54">
        <f t="shared" si="2"/>
        <v>0</v>
      </c>
      <c r="O29" s="54">
        <f t="shared" si="2"/>
        <v>0</v>
      </c>
      <c r="P29" s="54">
        <f t="shared" si="2"/>
        <v>0</v>
      </c>
      <c r="Q29" s="54">
        <f t="shared" si="2"/>
        <v>0</v>
      </c>
      <c r="R29" s="54">
        <f t="shared" si="2"/>
        <v>0</v>
      </c>
      <c r="S29" s="54">
        <f t="shared" si="2"/>
        <v>0</v>
      </c>
      <c r="T29" s="54">
        <f t="shared" si="2"/>
        <v>0</v>
      </c>
      <c r="U29" s="54">
        <f t="shared" si="2"/>
        <v>0</v>
      </c>
      <c r="V29" s="54">
        <f t="shared" si="2"/>
        <v>0</v>
      </c>
      <c r="W29" s="54">
        <f t="shared" si="2"/>
        <v>0</v>
      </c>
      <c r="X29" s="54">
        <f t="shared" si="2"/>
        <v>0</v>
      </c>
      <c r="Y29" s="54">
        <f t="shared" si="2"/>
        <v>0</v>
      </c>
      <c r="Z29" s="54">
        <f t="shared" si="2"/>
        <v>0</v>
      </c>
      <c r="AA29" s="54">
        <f t="shared" si="2"/>
        <v>0</v>
      </c>
      <c r="AB29" s="54">
        <f t="shared" si="2"/>
        <v>0</v>
      </c>
      <c r="AC29" s="54">
        <f t="shared" si="2"/>
        <v>0</v>
      </c>
      <c r="AD29" s="54">
        <f t="shared" si="2"/>
        <v>0</v>
      </c>
      <c r="AE29" s="54">
        <f t="shared" si="2"/>
        <v>0</v>
      </c>
      <c r="AF29" s="25">
        <f>AVERAGE(B29:AE29)</f>
        <v>0</v>
      </c>
    </row>
    <row r="30" spans="1:32" ht="20.149999999999999" customHeight="1" x14ac:dyDescent="0.45">
      <c r="A30" s="34" t="s">
        <v>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25"/>
    </row>
    <row r="31" spans="1:32" ht="20.149999999999999" customHeight="1" x14ac:dyDescent="0.4">
      <c r="A31" s="33" t="s">
        <v>12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97"/>
      <c r="AB31" s="107"/>
      <c r="AC31" s="107"/>
      <c r="AD31" s="107"/>
      <c r="AE31" s="107"/>
      <c r="AF31" s="107"/>
    </row>
    <row r="32" spans="1:32" ht="20.149999999999999" customHeight="1" x14ac:dyDescent="0.45">
      <c r="A32" s="33" t="s">
        <v>29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97"/>
      <c r="T32" s="97"/>
      <c r="U32" s="97"/>
      <c r="V32" s="97"/>
      <c r="W32" s="97"/>
      <c r="X32" s="97"/>
      <c r="Y32" s="107"/>
      <c r="Z32" s="107"/>
      <c r="AA32" s="107"/>
      <c r="AB32" s="107"/>
      <c r="AC32" s="108"/>
      <c r="AD32" s="107"/>
      <c r="AE32" s="107"/>
      <c r="AF32" s="107"/>
    </row>
    <row r="33" spans="1:32" ht="20.149999999999999" customHeight="1" x14ac:dyDescent="0.45">
      <c r="A33" s="33" t="s">
        <v>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8"/>
      <c r="AD33" s="107"/>
      <c r="AE33" s="107"/>
      <c r="AF33" s="107"/>
    </row>
    <row r="34" spans="1:32" ht="20.149999999999999" customHeight="1" x14ac:dyDescent="0.45">
      <c r="A34" s="3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44"/>
      <c r="AC34" s="44"/>
      <c r="AD34" s="44"/>
      <c r="AE34" s="44"/>
      <c r="AF34" s="25"/>
    </row>
    <row r="35" spans="1:32" ht="20.149999999999999" customHeight="1" x14ac:dyDescent="0.45">
      <c r="A35" s="33" t="s">
        <v>10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44"/>
      <c r="AC35" s="44"/>
      <c r="AD35" s="44"/>
      <c r="AE35" s="44"/>
      <c r="AF35" s="25"/>
    </row>
    <row r="36" spans="1:32" ht="20.149999999999999" customHeight="1" x14ac:dyDescent="0.45">
      <c r="A36" s="3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25"/>
    </row>
    <row r="37" spans="1:32" ht="20.149999999999999" customHeight="1" x14ac:dyDescent="0.45">
      <c r="A37" s="34" t="s">
        <v>32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25"/>
    </row>
    <row r="38" spans="1:32" ht="20.149999999999999" customHeight="1" x14ac:dyDescent="0.45">
      <c r="A38" s="33" t="s">
        <v>4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25"/>
    </row>
    <row r="39" spans="1:32" ht="20.149999999999999" customHeight="1" x14ac:dyDescent="0.45">
      <c r="A39" s="33" t="s">
        <v>15</v>
      </c>
      <c r="B39" s="54">
        <f t="shared" ref="B39:AD39" si="3">SUM(B38,B36,B29,B16,B9)</f>
        <v>0</v>
      </c>
      <c r="C39" s="54">
        <f t="shared" si="3"/>
        <v>0</v>
      </c>
      <c r="D39" s="54">
        <f t="shared" si="3"/>
        <v>0</v>
      </c>
      <c r="E39" s="54">
        <f t="shared" si="3"/>
        <v>0</v>
      </c>
      <c r="F39" s="54">
        <f t="shared" si="3"/>
        <v>0</v>
      </c>
      <c r="G39" s="54">
        <f t="shared" si="3"/>
        <v>0</v>
      </c>
      <c r="H39" s="54">
        <f t="shared" si="3"/>
        <v>0</v>
      </c>
      <c r="I39" s="54">
        <f t="shared" si="3"/>
        <v>0</v>
      </c>
      <c r="J39" s="54">
        <f t="shared" si="3"/>
        <v>0</v>
      </c>
      <c r="K39" s="54">
        <f>SUM(K38,K36,K29,K16,K9)</f>
        <v>0</v>
      </c>
      <c r="L39" s="54">
        <f t="shared" si="3"/>
        <v>0</v>
      </c>
      <c r="M39" s="54">
        <f t="shared" si="3"/>
        <v>0</v>
      </c>
      <c r="N39" s="54">
        <f t="shared" si="3"/>
        <v>0</v>
      </c>
      <c r="O39" s="54">
        <f t="shared" si="3"/>
        <v>0</v>
      </c>
      <c r="P39" s="54">
        <f t="shared" si="3"/>
        <v>0</v>
      </c>
      <c r="Q39" s="54">
        <f t="shared" si="3"/>
        <v>0</v>
      </c>
      <c r="R39" s="54">
        <f t="shared" si="3"/>
        <v>0</v>
      </c>
      <c r="S39" s="54">
        <f t="shared" si="3"/>
        <v>0</v>
      </c>
      <c r="T39" s="54">
        <f t="shared" si="3"/>
        <v>0</v>
      </c>
      <c r="U39" s="54">
        <f t="shared" si="3"/>
        <v>0</v>
      </c>
      <c r="V39" s="54">
        <f t="shared" si="3"/>
        <v>0</v>
      </c>
      <c r="W39" s="54">
        <f t="shared" si="3"/>
        <v>0</v>
      </c>
      <c r="X39" s="54">
        <f t="shared" si="3"/>
        <v>0</v>
      </c>
      <c r="Y39" s="54">
        <f t="shared" si="3"/>
        <v>0</v>
      </c>
      <c r="Z39" s="54">
        <f t="shared" si="3"/>
        <v>0</v>
      </c>
      <c r="AA39" s="54">
        <f t="shared" si="3"/>
        <v>0</v>
      </c>
      <c r="AB39" s="54">
        <f t="shared" si="3"/>
        <v>0</v>
      </c>
      <c r="AC39" s="54">
        <f t="shared" si="3"/>
        <v>0</v>
      </c>
      <c r="AD39" s="54">
        <f t="shared" si="3"/>
        <v>0</v>
      </c>
      <c r="AE39" s="54">
        <f>SUM(AE9+AE16+AE29+AE36+AE38)</f>
        <v>0</v>
      </c>
      <c r="AF39" s="25"/>
    </row>
    <row r="40" spans="1:32" ht="20.149999999999999" customHeight="1" x14ac:dyDescent="0.45">
      <c r="A40" s="33" t="s">
        <v>16</v>
      </c>
      <c r="B40" s="54">
        <f t="shared" ref="B40:AE40" si="4">-SUM(B14+B15+B27+B28+B34+B35)</f>
        <v>0</v>
      </c>
      <c r="C40" s="54">
        <f t="shared" si="4"/>
        <v>0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54">
        <f t="shared" si="4"/>
        <v>0</v>
      </c>
      <c r="I40" s="54">
        <f t="shared" si="4"/>
        <v>0</v>
      </c>
      <c r="J40" s="54">
        <f t="shared" si="4"/>
        <v>0</v>
      </c>
      <c r="K40" s="54">
        <f t="shared" si="4"/>
        <v>0</v>
      </c>
      <c r="L40" s="54">
        <f t="shared" si="4"/>
        <v>0</v>
      </c>
      <c r="M40" s="54">
        <f t="shared" si="4"/>
        <v>0</v>
      </c>
      <c r="N40" s="54">
        <f t="shared" si="4"/>
        <v>0</v>
      </c>
      <c r="O40" s="54">
        <f t="shared" si="4"/>
        <v>0</v>
      </c>
      <c r="P40" s="54">
        <f t="shared" si="4"/>
        <v>0</v>
      </c>
      <c r="Q40" s="54">
        <f t="shared" si="4"/>
        <v>0</v>
      </c>
      <c r="R40" s="54">
        <f t="shared" si="4"/>
        <v>0</v>
      </c>
      <c r="S40" s="54">
        <f t="shared" si="4"/>
        <v>0</v>
      </c>
      <c r="T40" s="54">
        <f t="shared" si="4"/>
        <v>0</v>
      </c>
      <c r="U40" s="54">
        <f t="shared" si="4"/>
        <v>0</v>
      </c>
      <c r="V40" s="54">
        <f t="shared" si="4"/>
        <v>0</v>
      </c>
      <c r="W40" s="54">
        <f t="shared" si="4"/>
        <v>0</v>
      </c>
      <c r="X40" s="54">
        <f t="shared" si="4"/>
        <v>0</v>
      </c>
      <c r="Y40" s="54">
        <f t="shared" si="4"/>
        <v>0</v>
      </c>
      <c r="Z40" s="54">
        <f t="shared" si="4"/>
        <v>0</v>
      </c>
      <c r="AA40" s="54">
        <f t="shared" si="4"/>
        <v>0</v>
      </c>
      <c r="AB40" s="54">
        <f t="shared" si="4"/>
        <v>0</v>
      </c>
      <c r="AC40" s="54">
        <f t="shared" si="4"/>
        <v>0</v>
      </c>
      <c r="AD40" s="54">
        <f t="shared" si="4"/>
        <v>0</v>
      </c>
      <c r="AE40" s="54">
        <f t="shared" si="4"/>
        <v>0</v>
      </c>
      <c r="AF40" s="25"/>
    </row>
    <row r="41" spans="1:32" ht="20.149999999999999" customHeight="1" x14ac:dyDescent="0.45">
      <c r="A41" s="34" t="s">
        <v>20</v>
      </c>
      <c r="B41" s="54">
        <f t="shared" ref="B41:AE41" si="5">SUM(B39:B40)</f>
        <v>0</v>
      </c>
      <c r="C41" s="54">
        <f t="shared" si="5"/>
        <v>0</v>
      </c>
      <c r="D41" s="54">
        <f t="shared" si="5"/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0</v>
      </c>
      <c r="AF41" s="25">
        <f>AVERAGE(B41:AE41)</f>
        <v>0</v>
      </c>
    </row>
    <row r="42" spans="1:32" ht="20.149999999999999" customHeight="1" x14ac:dyDescent="0.45">
      <c r="A42" s="34"/>
      <c r="B42" s="20"/>
      <c r="C42" s="38"/>
      <c r="D42" s="38"/>
      <c r="E42" s="49"/>
      <c r="F42" s="49"/>
      <c r="G42" s="49"/>
      <c r="H42" s="54"/>
      <c r="I42" s="54"/>
      <c r="J42" s="54"/>
      <c r="K42" s="54"/>
      <c r="L42" s="54"/>
      <c r="M42" s="54"/>
      <c r="N42" s="54"/>
      <c r="O42" s="54"/>
      <c r="P42" s="54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111"/>
    </row>
    <row r="43" spans="1:32" ht="20.149999999999999" customHeight="1" x14ac:dyDescent="0.45">
      <c r="A43" s="7"/>
      <c r="B43" s="15"/>
      <c r="C43" s="15"/>
      <c r="D43" s="1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103"/>
    </row>
    <row r="44" spans="1:32" ht="20.149999999999999" customHeight="1" x14ac:dyDescent="0.45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3"/>
    </row>
    <row r="45" spans="1:32" ht="20.149999999999999" customHeight="1" x14ac:dyDescent="0.45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3"/>
    </row>
    <row r="46" spans="1:32" ht="20.149999999999999" customHeight="1" x14ac:dyDescent="0.45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3"/>
    </row>
    <row r="47" spans="1:32" ht="20.149999999999999" customHeight="1" x14ac:dyDescent="0.45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3"/>
    </row>
    <row r="48" spans="1:32" ht="20.149999999999999" customHeight="1" x14ac:dyDescent="0.45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3"/>
    </row>
    <row r="49" spans="2:32" ht="20.149999999999999" customHeight="1" x14ac:dyDescent="0.45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3"/>
    </row>
    <row r="50" spans="2:32" ht="20.149999999999999" customHeight="1" x14ac:dyDescent="0.45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3"/>
    </row>
    <row r="51" spans="2:32" ht="20.149999999999999" customHeight="1" x14ac:dyDescent="0.45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3"/>
    </row>
    <row r="52" spans="2:32" ht="20.149999999999999" customHeight="1" x14ac:dyDescent="0.45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3"/>
    </row>
    <row r="53" spans="2:32" ht="20.149999999999999" customHeight="1" x14ac:dyDescent="0.45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3"/>
    </row>
    <row r="54" spans="2:32" ht="20.149999999999999" customHeight="1" x14ac:dyDescent="0.45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3"/>
    </row>
    <row r="55" spans="2:32" ht="20.149999999999999" customHeight="1" x14ac:dyDescent="0.45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3"/>
    </row>
    <row r="56" spans="2:32" ht="20.149999999999999" customHeight="1" x14ac:dyDescent="0.45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3"/>
    </row>
    <row r="57" spans="2:32" ht="20.149999999999999" customHeight="1" x14ac:dyDescent="0.45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3"/>
    </row>
  </sheetData>
  <phoneticPr fontId="18" type="noConversion"/>
  <pageMargins left="0.32" right="0.2" top="0.51" bottom="0.34" header="0.5" footer="0.34"/>
  <pageSetup scale="30" orientation="landscape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zoomScale="54" zoomScaleNormal="54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31" sqref="B31:AG31"/>
    </sheetView>
  </sheetViews>
  <sheetFormatPr defaultColWidth="11.53515625" defaultRowHeight="22.5" x14ac:dyDescent="0.45"/>
  <cols>
    <col min="1" max="1" width="30.69140625" style="12" customWidth="1"/>
    <col min="2" max="32" width="8.23046875" style="12" customWidth="1"/>
    <col min="33" max="33" width="8.23046875" style="21" customWidth="1"/>
    <col min="34" max="16384" width="11.53515625" style="12"/>
  </cols>
  <sheetData>
    <row r="1" spans="1:33" ht="21" customHeight="1" x14ac:dyDescent="0.4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21" customHeight="1" x14ac:dyDescent="0.4">
      <c r="A2" s="154">
        <v>43221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21" customHeight="1" x14ac:dyDescent="0.4">
      <c r="A3" s="41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59"/>
      <c r="AA3" s="41"/>
      <c r="AB3" s="59"/>
      <c r="AC3" s="59"/>
      <c r="AD3" s="59"/>
      <c r="AE3" s="59"/>
      <c r="AF3" s="59"/>
      <c r="AG3" s="59"/>
    </row>
    <row r="4" spans="1:33" ht="21" customHeight="1" x14ac:dyDescent="0.4">
      <c r="A4" s="37"/>
      <c r="B4" s="155">
        <v>1</v>
      </c>
      <c r="C4" s="155">
        <v>2</v>
      </c>
      <c r="D4" s="155">
        <v>3</v>
      </c>
      <c r="E4" s="155">
        <v>4</v>
      </c>
      <c r="F4" s="155">
        <v>5</v>
      </c>
      <c r="G4" s="155">
        <v>6</v>
      </c>
      <c r="H4" s="155">
        <v>7</v>
      </c>
      <c r="I4" s="155">
        <v>8</v>
      </c>
      <c r="J4" s="155">
        <v>9</v>
      </c>
      <c r="K4" s="155">
        <v>10</v>
      </c>
      <c r="L4" s="155">
        <v>11</v>
      </c>
      <c r="M4" s="155">
        <v>12</v>
      </c>
      <c r="N4" s="155">
        <v>13</v>
      </c>
      <c r="O4" s="155">
        <v>14</v>
      </c>
      <c r="P4" s="155">
        <v>15</v>
      </c>
      <c r="Q4" s="156">
        <v>16</v>
      </c>
      <c r="R4" s="156">
        <v>17</v>
      </c>
      <c r="S4" s="38">
        <v>18</v>
      </c>
      <c r="T4" s="38">
        <v>19</v>
      </c>
      <c r="U4" s="38">
        <v>20</v>
      </c>
      <c r="V4" s="38">
        <v>21</v>
      </c>
      <c r="W4" s="38">
        <v>22</v>
      </c>
      <c r="X4" s="38">
        <v>23</v>
      </c>
      <c r="Y4" s="38">
        <v>24</v>
      </c>
      <c r="Z4" s="156">
        <v>25</v>
      </c>
      <c r="AA4" s="156">
        <v>26</v>
      </c>
      <c r="AB4" s="156">
        <v>27</v>
      </c>
      <c r="AC4" s="156">
        <v>28</v>
      </c>
      <c r="AD4" s="156">
        <v>29</v>
      </c>
      <c r="AE4" s="156">
        <v>30</v>
      </c>
      <c r="AF4" s="156">
        <v>31</v>
      </c>
      <c r="AG4" s="156" t="s">
        <v>30</v>
      </c>
    </row>
    <row r="5" spans="1:33" ht="21" customHeight="1" x14ac:dyDescent="0.4">
      <c r="A5" s="36" t="s">
        <v>0</v>
      </c>
      <c r="B5" s="38"/>
      <c r="C5" s="38"/>
      <c r="D5" s="38"/>
      <c r="E5" s="38"/>
      <c r="F5" s="38"/>
      <c r="G5" s="38"/>
      <c r="H5" s="38"/>
      <c r="I5" s="20"/>
      <c r="J5" s="20"/>
      <c r="K5" s="20"/>
      <c r="L5" s="20"/>
      <c r="M5" s="20"/>
      <c r="N5" s="20"/>
      <c r="O5" s="20"/>
      <c r="P5" s="20"/>
      <c r="Q5" s="20"/>
      <c r="R5" s="20"/>
      <c r="S5" s="38"/>
      <c r="T5" s="38"/>
      <c r="U5" s="38"/>
      <c r="V5" s="38"/>
      <c r="W5" s="38"/>
      <c r="X5" s="38"/>
      <c r="Y5" s="38"/>
      <c r="Z5" s="20"/>
      <c r="AA5" s="20"/>
      <c r="AB5" s="20"/>
      <c r="AC5" s="20"/>
      <c r="AD5" s="20"/>
      <c r="AE5" s="20"/>
      <c r="AF5" s="20"/>
      <c r="AG5" s="20"/>
    </row>
    <row r="6" spans="1:33" ht="21" customHeight="1" x14ac:dyDescent="0.4">
      <c r="A6" s="37" t="s">
        <v>1</v>
      </c>
      <c r="B6" s="157">
        <v>0</v>
      </c>
      <c r="C6" s="158">
        <v>0</v>
      </c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0</v>
      </c>
      <c r="W6" s="158">
        <v>0</v>
      </c>
      <c r="X6" s="158">
        <v>0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0</v>
      </c>
      <c r="AE6" s="158">
        <v>0</v>
      </c>
      <c r="AF6" s="158">
        <v>0</v>
      </c>
      <c r="AG6" s="159"/>
    </row>
    <row r="7" spans="1:33" ht="21" customHeight="1" x14ac:dyDescent="0.4">
      <c r="A7" s="37" t="s">
        <v>2</v>
      </c>
      <c r="B7" s="160">
        <v>15.145501750000001</v>
      </c>
      <c r="C7" s="160">
        <v>16.560590749999999</v>
      </c>
      <c r="D7" s="160">
        <v>16.750212749999999</v>
      </c>
      <c r="E7" s="160">
        <v>17.219001249999998</v>
      </c>
      <c r="F7" s="160">
        <v>14.888047250000001</v>
      </c>
      <c r="G7" s="160">
        <v>15.013375499999999</v>
      </c>
      <c r="H7" s="160">
        <v>14.759136</v>
      </c>
      <c r="I7" s="160">
        <v>16.856621750000002</v>
      </c>
      <c r="J7" s="160">
        <v>16.7780545</v>
      </c>
      <c r="K7" s="160">
        <v>16.115458499999999</v>
      </c>
      <c r="L7" s="160">
        <v>15.52270725</v>
      </c>
      <c r="M7" s="160">
        <v>15.088900499999999</v>
      </c>
      <c r="N7" s="160">
        <v>14.188873999999998</v>
      </c>
      <c r="O7" s="160">
        <v>16.061543499999999</v>
      </c>
      <c r="P7" s="160">
        <v>16.319748999999998</v>
      </c>
      <c r="Q7" s="160">
        <v>15.642483</v>
      </c>
      <c r="R7" s="160">
        <v>15.42612875</v>
      </c>
      <c r="S7" s="160">
        <v>14.472623</v>
      </c>
      <c r="T7" s="160">
        <v>14.50943225</v>
      </c>
      <c r="U7" s="160">
        <v>15.230656500000002</v>
      </c>
      <c r="V7" s="160">
        <v>16.526474749999998</v>
      </c>
      <c r="W7" s="160">
        <v>14.967728749999999</v>
      </c>
      <c r="X7" s="160">
        <v>16.598542999999999</v>
      </c>
      <c r="Y7" s="160">
        <v>15.211477500000001</v>
      </c>
      <c r="Z7" s="160">
        <v>17.457982249999997</v>
      </c>
      <c r="AA7" s="160">
        <v>15.768972999999999</v>
      </c>
      <c r="AB7" s="160">
        <v>15.402804000000003</v>
      </c>
      <c r="AC7" s="160">
        <v>14.861679250000002</v>
      </c>
      <c r="AD7" s="160">
        <v>15.910789000000001</v>
      </c>
      <c r="AE7" s="160">
        <v>16.190840249999997</v>
      </c>
      <c r="AF7" s="160">
        <v>16.279307750000001</v>
      </c>
      <c r="AG7" s="159"/>
    </row>
    <row r="8" spans="1:33" ht="21" customHeight="1" x14ac:dyDescent="0.4">
      <c r="A8" s="37"/>
      <c r="B8" s="159">
        <f t="shared" ref="B8:AF8" si="0">SUM(B6:B7)</f>
        <v>15.145501750000001</v>
      </c>
      <c r="C8" s="159">
        <f t="shared" si="0"/>
        <v>16.560590749999999</v>
      </c>
      <c r="D8" s="159">
        <f t="shared" si="0"/>
        <v>16.750212749999999</v>
      </c>
      <c r="E8" s="159">
        <f t="shared" si="0"/>
        <v>17.219001249999998</v>
      </c>
      <c r="F8" s="159">
        <f t="shared" si="0"/>
        <v>14.888047250000001</v>
      </c>
      <c r="G8" s="159">
        <f t="shared" si="0"/>
        <v>15.013375499999999</v>
      </c>
      <c r="H8" s="159">
        <f t="shared" si="0"/>
        <v>14.759136</v>
      </c>
      <c r="I8" s="159">
        <f t="shared" si="0"/>
        <v>16.856621750000002</v>
      </c>
      <c r="J8" s="159">
        <f t="shared" si="0"/>
        <v>16.7780545</v>
      </c>
      <c r="K8" s="159">
        <f t="shared" si="0"/>
        <v>16.115458499999999</v>
      </c>
      <c r="L8" s="159">
        <f t="shared" si="0"/>
        <v>15.52270725</v>
      </c>
      <c r="M8" s="159">
        <f t="shared" si="0"/>
        <v>15.088900499999999</v>
      </c>
      <c r="N8" s="159">
        <f t="shared" si="0"/>
        <v>14.188873999999998</v>
      </c>
      <c r="O8" s="159">
        <f t="shared" si="0"/>
        <v>16.061543499999999</v>
      </c>
      <c r="P8" s="159">
        <f t="shared" si="0"/>
        <v>16.319748999999998</v>
      </c>
      <c r="Q8" s="159">
        <f t="shared" si="0"/>
        <v>15.642483</v>
      </c>
      <c r="R8" s="159">
        <f t="shared" si="0"/>
        <v>15.42612875</v>
      </c>
      <c r="S8" s="159">
        <f t="shared" si="0"/>
        <v>14.472623</v>
      </c>
      <c r="T8" s="159">
        <f t="shared" si="0"/>
        <v>14.50943225</v>
      </c>
      <c r="U8" s="159">
        <f t="shared" si="0"/>
        <v>15.230656500000002</v>
      </c>
      <c r="V8" s="159">
        <f t="shared" si="0"/>
        <v>16.526474749999998</v>
      </c>
      <c r="W8" s="159">
        <f t="shared" si="0"/>
        <v>14.967728749999999</v>
      </c>
      <c r="X8" s="159">
        <f t="shared" si="0"/>
        <v>16.598542999999999</v>
      </c>
      <c r="Y8" s="159">
        <f t="shared" si="0"/>
        <v>15.211477500000001</v>
      </c>
      <c r="Z8" s="159">
        <f t="shared" si="0"/>
        <v>17.457982249999997</v>
      </c>
      <c r="AA8" s="159">
        <f t="shared" si="0"/>
        <v>15.768972999999999</v>
      </c>
      <c r="AB8" s="159">
        <f t="shared" si="0"/>
        <v>15.402804000000003</v>
      </c>
      <c r="AC8" s="159">
        <f t="shared" si="0"/>
        <v>14.861679250000002</v>
      </c>
      <c r="AD8" s="159">
        <f t="shared" si="0"/>
        <v>15.910789000000001</v>
      </c>
      <c r="AE8" s="159">
        <f t="shared" si="0"/>
        <v>16.190840249999997</v>
      </c>
      <c r="AF8" s="159">
        <f t="shared" si="0"/>
        <v>16.279307750000001</v>
      </c>
      <c r="AG8" s="159">
        <f>AVERAGE(B8:AF8)</f>
        <v>15.733087008064514</v>
      </c>
    </row>
    <row r="9" spans="1:33" ht="21" customHeight="1" x14ac:dyDescent="0.4">
      <c r="A9" s="36" t="s">
        <v>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</row>
    <row r="10" spans="1:33" ht="21" customHeight="1" x14ac:dyDescent="0.4">
      <c r="A10" s="37" t="s">
        <v>18</v>
      </c>
      <c r="B10" s="161">
        <v>14.922000000000001</v>
      </c>
      <c r="C10" s="161">
        <v>15.11</v>
      </c>
      <c r="D10" s="161">
        <v>15.21</v>
      </c>
      <c r="E10" s="161">
        <v>15.15</v>
      </c>
      <c r="F10" s="161">
        <v>14.086</v>
      </c>
      <c r="G10" s="161">
        <v>14.553000000000001</v>
      </c>
      <c r="H10" s="161">
        <v>15.266999999999999</v>
      </c>
      <c r="I10" s="162">
        <v>15.419</v>
      </c>
      <c r="J10" s="162">
        <v>15.384</v>
      </c>
      <c r="K10" s="162">
        <v>15.638</v>
      </c>
      <c r="L10" s="161">
        <v>15.37</v>
      </c>
      <c r="M10" s="161">
        <v>15.228</v>
      </c>
      <c r="N10" s="161">
        <v>15.339</v>
      </c>
      <c r="O10" s="161">
        <v>15.614000000000001</v>
      </c>
      <c r="P10" s="161">
        <v>14.253</v>
      </c>
      <c r="Q10" s="161">
        <v>14.882999999999999</v>
      </c>
      <c r="R10" s="161">
        <v>15.305</v>
      </c>
      <c r="S10" s="163">
        <v>14.279</v>
      </c>
      <c r="T10" s="163">
        <v>11.968</v>
      </c>
      <c r="U10" s="164">
        <v>13.585000000000001</v>
      </c>
      <c r="V10" s="165">
        <v>14.202</v>
      </c>
      <c r="W10" s="164">
        <v>14.893000000000001</v>
      </c>
      <c r="X10" s="164">
        <v>14.736000000000001</v>
      </c>
      <c r="Y10" s="164">
        <v>14.907999999999999</v>
      </c>
      <c r="Z10" s="164">
        <v>14.657999999999999</v>
      </c>
      <c r="AA10" s="164">
        <v>15.074999999999999</v>
      </c>
      <c r="AB10" s="164">
        <v>15.163</v>
      </c>
      <c r="AC10" s="164">
        <v>13.919</v>
      </c>
      <c r="AD10" s="164">
        <v>15.163</v>
      </c>
      <c r="AE10" s="164">
        <v>14.613</v>
      </c>
      <c r="AF10" s="164">
        <v>15.076000000000001</v>
      </c>
      <c r="AG10" s="159"/>
    </row>
    <row r="11" spans="1:33" ht="21" customHeight="1" x14ac:dyDescent="0.4">
      <c r="A11" s="43" t="s">
        <v>26</v>
      </c>
      <c r="B11" s="161">
        <v>-0.54</v>
      </c>
      <c r="C11" s="161">
        <v>-0.55200000000000005</v>
      </c>
      <c r="D11" s="161">
        <v>-0.53100000000000003</v>
      </c>
      <c r="E11" s="161">
        <v>-0.57099999999999995</v>
      </c>
      <c r="F11" s="161">
        <v>-0.57499999999999996</v>
      </c>
      <c r="G11" s="161">
        <v>-0.57499999999999996</v>
      </c>
      <c r="H11" s="161">
        <v>-0.57499999999999996</v>
      </c>
      <c r="I11" s="162">
        <v>-0.57499999999999996</v>
      </c>
      <c r="J11" s="162">
        <v>-0.53300000000000003</v>
      </c>
      <c r="K11" s="162">
        <v>-0.57499999999999996</v>
      </c>
      <c r="L11" s="161">
        <v>-0.44600000000000001</v>
      </c>
      <c r="M11" s="161">
        <v>-0.57499999999999996</v>
      </c>
      <c r="N11" s="161">
        <v>-0.57499999999999996</v>
      </c>
      <c r="O11" s="161">
        <v>-0.53500000000000003</v>
      </c>
      <c r="P11" s="161">
        <v>-0.57499999999999996</v>
      </c>
      <c r="Q11" s="161">
        <v>-0.58499999999999996</v>
      </c>
      <c r="R11" s="161">
        <v>-0.59</v>
      </c>
      <c r="S11" s="163">
        <v>-0.58899999999999997</v>
      </c>
      <c r="T11" s="163">
        <v>-0.59</v>
      </c>
      <c r="U11" s="164">
        <v>-0.58899999999999997</v>
      </c>
      <c r="V11" s="164">
        <v>-0.58199999999999996</v>
      </c>
      <c r="W11" s="164">
        <v>-0.57499999999999996</v>
      </c>
      <c r="X11" s="164">
        <v>-0.53600000000000003</v>
      </c>
      <c r="Y11" s="164">
        <v>-0.57599999999999996</v>
      </c>
      <c r="Z11" s="164">
        <v>-0.57499999999999996</v>
      </c>
      <c r="AA11" s="164">
        <v>-0.57499999999999996</v>
      </c>
      <c r="AB11" s="164">
        <v>-0.58499999999999996</v>
      </c>
      <c r="AC11" s="164">
        <v>-0.59</v>
      </c>
      <c r="AD11" s="164">
        <v>-0.54</v>
      </c>
      <c r="AE11" s="164">
        <v>-0.54</v>
      </c>
      <c r="AF11" s="164">
        <v>-0.58899999999999997</v>
      </c>
      <c r="AG11" s="159"/>
    </row>
    <row r="12" spans="1:33" ht="21" customHeight="1" x14ac:dyDescent="0.4">
      <c r="A12" s="37" t="s">
        <v>5</v>
      </c>
      <c r="B12" s="161">
        <v>3.0640000000000001</v>
      </c>
      <c r="C12" s="161">
        <v>3.03</v>
      </c>
      <c r="D12" s="161">
        <v>3.03</v>
      </c>
      <c r="E12" s="161">
        <v>3.0979999999999999</v>
      </c>
      <c r="F12" s="161">
        <v>3.1629999999999998</v>
      </c>
      <c r="G12" s="161">
        <v>3.19</v>
      </c>
      <c r="H12" s="161">
        <v>3.153</v>
      </c>
      <c r="I12" s="162">
        <v>3.0129999999999999</v>
      </c>
      <c r="J12" s="162">
        <v>3.13</v>
      </c>
      <c r="K12" s="162">
        <v>3.1</v>
      </c>
      <c r="L12" s="161">
        <v>3.0939999999999999</v>
      </c>
      <c r="M12" s="161">
        <v>3</v>
      </c>
      <c r="N12" s="161">
        <v>2.9780000000000002</v>
      </c>
      <c r="O12" s="161">
        <v>3</v>
      </c>
      <c r="P12" s="161">
        <v>3.0339999999999998</v>
      </c>
      <c r="Q12" s="161">
        <v>2.9609999999999999</v>
      </c>
      <c r="R12" s="161">
        <v>3.08</v>
      </c>
      <c r="S12" s="163">
        <v>3.25</v>
      </c>
      <c r="T12" s="163">
        <v>3.2450000000000001</v>
      </c>
      <c r="U12" s="164">
        <v>3.1829999999999998</v>
      </c>
      <c r="V12" s="164">
        <v>3.43</v>
      </c>
      <c r="W12" s="164">
        <v>3.23</v>
      </c>
      <c r="X12" s="164">
        <v>3.32</v>
      </c>
      <c r="Y12" s="166">
        <v>3.2040000000000002</v>
      </c>
      <c r="Z12" s="164">
        <v>3.33</v>
      </c>
      <c r="AA12" s="164">
        <v>3.3450000000000002</v>
      </c>
      <c r="AB12" s="164">
        <v>3.3460000000000001</v>
      </c>
      <c r="AC12" s="164">
        <v>3.2959999999999998</v>
      </c>
      <c r="AD12" s="164">
        <v>3.3660000000000001</v>
      </c>
      <c r="AE12" s="164">
        <v>3.3660000000000001</v>
      </c>
      <c r="AF12" s="164">
        <v>3.29</v>
      </c>
      <c r="AG12" s="159"/>
    </row>
    <row r="13" spans="1:33" ht="21" customHeight="1" x14ac:dyDescent="0.4">
      <c r="A13" s="37" t="s">
        <v>6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0.27900000000000003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59"/>
    </row>
    <row r="14" spans="1:33" ht="21" customHeight="1" x14ac:dyDescent="0.4">
      <c r="A14" s="37" t="s">
        <v>7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59"/>
    </row>
    <row r="15" spans="1:33" ht="21" customHeight="1" x14ac:dyDescent="0.4">
      <c r="A15" s="37"/>
      <c r="B15" s="159">
        <f t="shared" ref="B15:G15" si="1">SUM(B10:B14)</f>
        <v>17.446000000000002</v>
      </c>
      <c r="C15" s="159">
        <f t="shared" si="1"/>
        <v>17.588000000000001</v>
      </c>
      <c r="D15" s="159">
        <f t="shared" si="1"/>
        <v>17.709</v>
      </c>
      <c r="E15" s="159">
        <f t="shared" si="1"/>
        <v>17.677</v>
      </c>
      <c r="F15" s="159">
        <f t="shared" si="1"/>
        <v>16.673999999999999</v>
      </c>
      <c r="G15" s="159">
        <f t="shared" si="1"/>
        <v>17.168000000000003</v>
      </c>
      <c r="H15" s="159">
        <f>SUM(B10:B14)</f>
        <v>17.446000000000002</v>
      </c>
      <c r="I15" s="159">
        <f>SUM(C10:C14)</f>
        <v>17.588000000000001</v>
      </c>
      <c r="J15" s="159">
        <f>SUM(D10:D14)</f>
        <v>17.709</v>
      </c>
      <c r="K15" s="159">
        <f>SUM(E10:E14)</f>
        <v>17.677</v>
      </c>
      <c r="L15" s="159">
        <f t="shared" ref="L15:AF15" si="2">SUM(L10:L14)</f>
        <v>18.018000000000001</v>
      </c>
      <c r="M15" s="159">
        <f t="shared" si="2"/>
        <v>17.652999999999999</v>
      </c>
      <c r="N15" s="159">
        <f t="shared" si="2"/>
        <v>17.742000000000001</v>
      </c>
      <c r="O15" s="159">
        <f t="shared" si="2"/>
        <v>18.079000000000001</v>
      </c>
      <c r="P15" s="159">
        <f t="shared" si="2"/>
        <v>16.712</v>
      </c>
      <c r="Q15" s="159">
        <f t="shared" si="2"/>
        <v>17.258999999999997</v>
      </c>
      <c r="R15" s="159">
        <f t="shared" si="2"/>
        <v>17.795000000000002</v>
      </c>
      <c r="S15" s="159">
        <f t="shared" si="2"/>
        <v>16.939999999999998</v>
      </c>
      <c r="T15" s="159">
        <f t="shared" si="2"/>
        <v>14.623000000000001</v>
      </c>
      <c r="U15" s="159">
        <f t="shared" si="2"/>
        <v>16.179000000000002</v>
      </c>
      <c r="V15" s="159">
        <f t="shared" si="2"/>
        <v>17.05</v>
      </c>
      <c r="W15" s="159">
        <f t="shared" si="2"/>
        <v>17.548000000000002</v>
      </c>
      <c r="X15" s="159">
        <f t="shared" si="2"/>
        <v>17.798999999999999</v>
      </c>
      <c r="Y15" s="159">
        <f t="shared" si="2"/>
        <v>17.535999999999998</v>
      </c>
      <c r="Z15" s="159">
        <f t="shared" si="2"/>
        <v>17.413</v>
      </c>
      <c r="AA15" s="159">
        <f t="shared" si="2"/>
        <v>17.844999999999999</v>
      </c>
      <c r="AB15" s="159">
        <f t="shared" si="2"/>
        <v>17.923999999999999</v>
      </c>
      <c r="AC15" s="159">
        <f t="shared" si="2"/>
        <v>16.625</v>
      </c>
      <c r="AD15" s="159">
        <f t="shared" si="2"/>
        <v>17.989000000000001</v>
      </c>
      <c r="AE15" s="159">
        <f t="shared" si="2"/>
        <v>17.439</v>
      </c>
      <c r="AF15" s="159">
        <f t="shared" si="2"/>
        <v>17.777000000000001</v>
      </c>
      <c r="AG15" s="159">
        <f>AVERAGE(B15:AF15)</f>
        <v>17.375064516129033</v>
      </c>
    </row>
    <row r="16" spans="1:33" ht="21" customHeight="1" x14ac:dyDescent="0.4">
      <c r="A16" s="36" t="s">
        <v>31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</row>
    <row r="17" spans="1:36" ht="21" customHeight="1" x14ac:dyDescent="0.4">
      <c r="A17" s="37" t="s">
        <v>8</v>
      </c>
      <c r="B17" s="161">
        <v>15.46</v>
      </c>
      <c r="C17" s="161">
        <v>15.67</v>
      </c>
      <c r="D17" s="161">
        <v>16.28</v>
      </c>
      <c r="E17" s="161">
        <v>15.53</v>
      </c>
      <c r="F17" s="161">
        <v>15.25</v>
      </c>
      <c r="G17" s="161">
        <v>15.6</v>
      </c>
      <c r="H17" s="161">
        <v>15.31</v>
      </c>
      <c r="I17" s="161">
        <v>15.82</v>
      </c>
      <c r="J17" s="161">
        <v>15.9</v>
      </c>
      <c r="K17" s="161">
        <v>15.06</v>
      </c>
      <c r="L17" s="161">
        <v>15</v>
      </c>
      <c r="M17" s="161">
        <v>14.34</v>
      </c>
      <c r="N17" s="161">
        <v>13.48</v>
      </c>
      <c r="O17" s="161">
        <v>14.59</v>
      </c>
      <c r="P17" s="161">
        <v>16.2</v>
      </c>
      <c r="Q17" s="161">
        <v>16.100000000000001</v>
      </c>
      <c r="R17" s="161">
        <v>16.05</v>
      </c>
      <c r="S17" s="161">
        <v>16.13</v>
      </c>
      <c r="T17" s="161">
        <v>16.27</v>
      </c>
      <c r="U17" s="161">
        <v>15.54</v>
      </c>
      <c r="V17" s="161">
        <v>15.77</v>
      </c>
      <c r="W17" s="161">
        <v>16.29</v>
      </c>
      <c r="X17" s="161">
        <v>16.87</v>
      </c>
      <c r="Y17" s="161">
        <v>16.88</v>
      </c>
      <c r="Z17" s="161">
        <v>16.82</v>
      </c>
      <c r="AA17" s="161">
        <v>17.850000000000001</v>
      </c>
      <c r="AB17" s="161">
        <v>16.71</v>
      </c>
      <c r="AC17" s="161">
        <v>15.31</v>
      </c>
      <c r="AD17" s="161">
        <v>16.66</v>
      </c>
      <c r="AE17" s="161">
        <v>16.559999999999999</v>
      </c>
      <c r="AF17" s="161">
        <v>16.63</v>
      </c>
      <c r="AG17" s="159"/>
    </row>
    <row r="18" spans="1:36" ht="21" customHeight="1" x14ac:dyDescent="0.4">
      <c r="A18" s="43" t="s">
        <v>26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-0.11600000000000001</v>
      </c>
      <c r="J18" s="161">
        <v>-0.2</v>
      </c>
      <c r="K18" s="161">
        <v>-0.2</v>
      </c>
      <c r="L18" s="161">
        <v>-0.2</v>
      </c>
      <c r="M18" s="161">
        <v>-0.2</v>
      </c>
      <c r="N18" s="161">
        <v>-0.2</v>
      </c>
      <c r="O18" s="161">
        <v>-0.2</v>
      </c>
      <c r="P18" s="161">
        <v>-0.2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59"/>
    </row>
    <row r="19" spans="1:36" ht="21" customHeight="1" x14ac:dyDescent="0.4">
      <c r="A19" s="37" t="s">
        <v>9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6" ht="21" customHeight="1" x14ac:dyDescent="0.4">
      <c r="A20" s="37" t="s">
        <v>23</v>
      </c>
      <c r="B20" s="170">
        <v>62</v>
      </c>
      <c r="C20" s="170">
        <v>110</v>
      </c>
      <c r="D20" s="170">
        <v>65</v>
      </c>
      <c r="E20" s="170">
        <v>75</v>
      </c>
      <c r="F20" s="170">
        <v>65</v>
      </c>
      <c r="G20" s="170">
        <v>67</v>
      </c>
      <c r="H20" s="170">
        <v>68</v>
      </c>
      <c r="I20" s="170">
        <v>62</v>
      </c>
      <c r="J20" s="170">
        <v>90</v>
      </c>
      <c r="K20" s="170">
        <v>75</v>
      </c>
      <c r="L20" s="170">
        <v>80</v>
      </c>
      <c r="M20" s="170">
        <v>67</v>
      </c>
      <c r="N20" s="170">
        <v>55</v>
      </c>
      <c r="O20" s="170">
        <v>42</v>
      </c>
      <c r="P20" s="170">
        <v>65</v>
      </c>
      <c r="Q20" s="170">
        <v>56</v>
      </c>
      <c r="R20" s="170">
        <v>55</v>
      </c>
      <c r="S20" s="170">
        <v>49</v>
      </c>
      <c r="T20" s="170">
        <v>56</v>
      </c>
      <c r="U20" s="170">
        <v>40</v>
      </c>
      <c r="V20" s="170">
        <v>52</v>
      </c>
      <c r="W20" s="170">
        <v>84</v>
      </c>
      <c r="X20" s="170">
        <v>50</v>
      </c>
      <c r="Y20" s="170">
        <v>64</v>
      </c>
      <c r="Z20" s="170">
        <v>60</v>
      </c>
      <c r="AA20" s="170">
        <v>65</v>
      </c>
      <c r="AB20" s="170">
        <v>62</v>
      </c>
      <c r="AC20" s="170">
        <v>68</v>
      </c>
      <c r="AD20" s="170">
        <v>64</v>
      </c>
      <c r="AE20" s="170">
        <v>80</v>
      </c>
      <c r="AF20" s="170">
        <v>110</v>
      </c>
      <c r="AG20" s="159"/>
    </row>
    <row r="21" spans="1:36" ht="21" customHeight="1" x14ac:dyDescent="0.4">
      <c r="A21" s="37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59"/>
    </row>
    <row r="22" spans="1:36" ht="21" customHeight="1" x14ac:dyDescent="0.4">
      <c r="A22" s="37" t="s">
        <v>24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59"/>
    </row>
    <row r="23" spans="1:36" ht="21" customHeight="1" x14ac:dyDescent="0.4">
      <c r="A23" s="37" t="s">
        <v>25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59"/>
    </row>
    <row r="24" spans="1:36" ht="21" customHeight="1" x14ac:dyDescent="0.4">
      <c r="A24" s="37" t="s">
        <v>17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59"/>
    </row>
    <row r="25" spans="1:36" ht="21" customHeight="1" x14ac:dyDescent="0.4">
      <c r="A25" s="37" t="s">
        <v>5</v>
      </c>
      <c r="B25" s="161">
        <v>2.2000000000000002</v>
      </c>
      <c r="C25" s="161">
        <v>2.2000000000000002</v>
      </c>
      <c r="D25" s="161">
        <v>2.2000000000000002</v>
      </c>
      <c r="E25" s="161">
        <v>2.2000000000000002</v>
      </c>
      <c r="F25" s="161">
        <v>2.2000000000000002</v>
      </c>
      <c r="G25" s="161">
        <v>2.2000000000000002</v>
      </c>
      <c r="H25" s="161">
        <v>2.5</v>
      </c>
      <c r="I25" s="161">
        <v>2.5</v>
      </c>
      <c r="J25" s="161">
        <v>2.5</v>
      </c>
      <c r="K25" s="161">
        <v>2.5</v>
      </c>
      <c r="L25" s="161">
        <v>2.5</v>
      </c>
      <c r="M25" s="161">
        <v>2.5</v>
      </c>
      <c r="N25" s="161">
        <v>2.5</v>
      </c>
      <c r="O25" s="161">
        <v>2.88</v>
      </c>
      <c r="P25" s="161">
        <v>2.88</v>
      </c>
      <c r="Q25" s="161">
        <v>2.88</v>
      </c>
      <c r="R25" s="161">
        <v>2.88</v>
      </c>
      <c r="S25" s="161">
        <v>2.88</v>
      </c>
      <c r="T25" s="161">
        <v>2.88</v>
      </c>
      <c r="U25" s="161">
        <v>2.88</v>
      </c>
      <c r="V25" s="161">
        <v>2</v>
      </c>
      <c r="W25" s="161">
        <v>2</v>
      </c>
      <c r="X25" s="161">
        <v>2</v>
      </c>
      <c r="Y25" s="161">
        <v>2</v>
      </c>
      <c r="Z25" s="161">
        <v>2</v>
      </c>
      <c r="AA25" s="161">
        <v>2</v>
      </c>
      <c r="AB25" s="161">
        <v>2</v>
      </c>
      <c r="AC25" s="161">
        <v>2</v>
      </c>
      <c r="AD25" s="161">
        <v>2</v>
      </c>
      <c r="AE25" s="161">
        <v>2</v>
      </c>
      <c r="AF25" s="161">
        <v>2</v>
      </c>
      <c r="AG25" s="159"/>
    </row>
    <row r="26" spans="1:36" ht="21" customHeight="1" x14ac:dyDescent="0.4">
      <c r="A26" s="37" t="s">
        <v>10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59"/>
    </row>
    <row r="27" spans="1:36" ht="21" customHeight="1" x14ac:dyDescent="0.4">
      <c r="A27" s="37" t="s">
        <v>7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59"/>
    </row>
    <row r="28" spans="1:36" ht="21" customHeight="1" x14ac:dyDescent="0.4">
      <c r="A28" s="37"/>
      <c r="B28" s="159">
        <f>SUM(B17,B24,B25,B26,B27,B18)</f>
        <v>17.66</v>
      </c>
      <c r="C28" s="159">
        <f t="shared" ref="C28:Z28" si="3">SUM(C17,C24,C25,C26,C27,C18)</f>
        <v>17.87</v>
      </c>
      <c r="D28" s="159">
        <f t="shared" si="3"/>
        <v>18.48</v>
      </c>
      <c r="E28" s="159">
        <f t="shared" si="3"/>
        <v>17.73</v>
      </c>
      <c r="F28" s="159">
        <f t="shared" si="3"/>
        <v>17.45</v>
      </c>
      <c r="G28" s="159">
        <f t="shared" si="3"/>
        <v>17.8</v>
      </c>
      <c r="H28" s="159">
        <f t="shared" si="3"/>
        <v>17.810000000000002</v>
      </c>
      <c r="I28" s="159">
        <f t="shared" si="3"/>
        <v>18.204000000000001</v>
      </c>
      <c r="J28" s="159">
        <f t="shared" si="3"/>
        <v>18.2</v>
      </c>
      <c r="K28" s="159">
        <f t="shared" si="3"/>
        <v>17.360000000000003</v>
      </c>
      <c r="L28" s="159">
        <f t="shared" si="3"/>
        <v>17.3</v>
      </c>
      <c r="M28" s="159">
        <f t="shared" si="3"/>
        <v>16.64</v>
      </c>
      <c r="N28" s="159">
        <f t="shared" si="3"/>
        <v>15.780000000000001</v>
      </c>
      <c r="O28" s="159">
        <f t="shared" si="3"/>
        <v>17.27</v>
      </c>
      <c r="P28" s="159">
        <f t="shared" si="3"/>
        <v>18.88</v>
      </c>
      <c r="Q28" s="159">
        <f t="shared" si="3"/>
        <v>18.98</v>
      </c>
      <c r="R28" s="159">
        <f t="shared" si="3"/>
        <v>18.93</v>
      </c>
      <c r="S28" s="159">
        <f t="shared" si="3"/>
        <v>19.009999999999998</v>
      </c>
      <c r="T28" s="159">
        <f t="shared" si="3"/>
        <v>19.149999999999999</v>
      </c>
      <c r="U28" s="159">
        <f t="shared" si="3"/>
        <v>18.419999999999998</v>
      </c>
      <c r="V28" s="159">
        <f t="shared" si="3"/>
        <v>17.77</v>
      </c>
      <c r="W28" s="159">
        <f t="shared" si="3"/>
        <v>18.29</v>
      </c>
      <c r="X28" s="159">
        <f t="shared" si="3"/>
        <v>18.87</v>
      </c>
      <c r="Y28" s="159">
        <f t="shared" si="3"/>
        <v>18.88</v>
      </c>
      <c r="Z28" s="159">
        <f t="shared" si="3"/>
        <v>18.82</v>
      </c>
      <c r="AA28" s="159">
        <f t="shared" ref="AA28:AF28" si="4">SUM(AA17,AA24,AA25,AA26,AA27,AA18)</f>
        <v>19.850000000000001</v>
      </c>
      <c r="AB28" s="159">
        <f t="shared" si="4"/>
        <v>18.71</v>
      </c>
      <c r="AC28" s="159">
        <f t="shared" si="4"/>
        <v>17.310000000000002</v>
      </c>
      <c r="AD28" s="159">
        <f t="shared" si="4"/>
        <v>18.66</v>
      </c>
      <c r="AE28" s="159">
        <f t="shared" si="4"/>
        <v>18.559999999999999</v>
      </c>
      <c r="AF28" s="159">
        <f t="shared" si="4"/>
        <v>18.63</v>
      </c>
      <c r="AG28" s="159">
        <f>AVERAGE(B28:AF28)</f>
        <v>18.170129032258064</v>
      </c>
      <c r="AI28" s="61"/>
      <c r="AJ28" s="51"/>
    </row>
    <row r="29" spans="1:36" ht="21" customHeight="1" x14ac:dyDescent="0.4">
      <c r="A29" s="36" t="s">
        <v>11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I29" s="61"/>
      <c r="AJ29" s="51"/>
    </row>
    <row r="30" spans="1:36" ht="21" customHeight="1" x14ac:dyDescent="0.4">
      <c r="A30" s="37" t="s">
        <v>12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1.565212</v>
      </c>
      <c r="J30" s="161">
        <v>2.834352</v>
      </c>
      <c r="K30" s="161">
        <v>1.5200959999999999</v>
      </c>
      <c r="L30" s="161">
        <v>3.6070500000000001</v>
      </c>
      <c r="M30" s="161">
        <v>1.8898459999999999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2.2110699999999999</v>
      </c>
      <c r="AA30" s="161">
        <v>2.128898</v>
      </c>
      <c r="AB30" s="161">
        <v>3.1093320000000002</v>
      </c>
      <c r="AC30" s="161">
        <v>1.82375</v>
      </c>
      <c r="AD30" s="161">
        <v>1.8365819999999999</v>
      </c>
      <c r="AE30" s="161">
        <v>1.5327999999999999</v>
      </c>
      <c r="AF30" s="161">
        <v>2.1076480000000002</v>
      </c>
      <c r="AG30" s="159"/>
      <c r="AI30" s="61"/>
      <c r="AJ30" s="51"/>
    </row>
    <row r="31" spans="1:36" ht="21" customHeight="1" x14ac:dyDescent="0.4">
      <c r="A31" s="37" t="s">
        <v>29</v>
      </c>
      <c r="B31" s="161">
        <v>2.4290880000000001</v>
      </c>
      <c r="C31" s="161">
        <v>2.4123139999999998</v>
      </c>
      <c r="D31" s="161">
        <v>2.2366299999999999</v>
      </c>
      <c r="E31" s="161">
        <v>2.5946199999999999</v>
      </c>
      <c r="F31" s="161">
        <v>2.8644599999999998</v>
      </c>
      <c r="G31" s="161">
        <v>2.2641360000000001</v>
      </c>
      <c r="H31" s="161">
        <v>2.0945640000000001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2.2441439999999999</v>
      </c>
      <c r="O31" s="161">
        <v>1.2578400000000001</v>
      </c>
      <c r="P31" s="161">
        <v>2.2835800000000002</v>
      </c>
      <c r="Q31" s="161">
        <v>2.3602120000000002</v>
      </c>
      <c r="R31" s="161">
        <v>2.4954559999999999</v>
      </c>
      <c r="S31" s="161">
        <v>1.9861120000000001</v>
      </c>
      <c r="T31" s="161">
        <v>2.15591</v>
      </c>
      <c r="U31" s="161">
        <v>1.8519300000000001</v>
      </c>
      <c r="V31" s="161">
        <v>2.4059499999999998</v>
      </c>
      <c r="W31" s="161">
        <v>2.7044299999999999</v>
      </c>
      <c r="X31" s="161">
        <v>2.438796</v>
      </c>
      <c r="Y31" s="161">
        <v>2.5465040000000001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59">
        <f>SUM(B31:AF31)</f>
        <v>43.626676000000003</v>
      </c>
      <c r="AI31" s="61"/>
      <c r="AJ31" s="51"/>
    </row>
    <row r="32" spans="1:36" ht="21" customHeight="1" x14ac:dyDescent="0.4">
      <c r="A32" s="37" t="s">
        <v>4</v>
      </c>
      <c r="B32" s="161">
        <v>1.16675</v>
      </c>
      <c r="C32" s="161">
        <v>1.6436200000000001</v>
      </c>
      <c r="D32" s="161">
        <v>0.63395500000000005</v>
      </c>
      <c r="E32" s="161">
        <v>1.4812749999999999</v>
      </c>
      <c r="F32" s="161">
        <v>1.18025</v>
      </c>
      <c r="G32" s="161">
        <v>1.1713499999999999</v>
      </c>
      <c r="H32" s="161">
        <v>1.2678400000000001</v>
      </c>
      <c r="I32" s="161">
        <v>1.59735</v>
      </c>
      <c r="J32" s="161">
        <v>1.1397699999999999</v>
      </c>
      <c r="K32" s="161">
        <v>1.3648899999999999</v>
      </c>
      <c r="L32" s="161">
        <v>1.4158599999999999</v>
      </c>
      <c r="M32" s="161">
        <v>1.366339</v>
      </c>
      <c r="N32" s="161">
        <v>1.2125779999999999</v>
      </c>
      <c r="O32" s="161">
        <v>1.412293</v>
      </c>
      <c r="P32" s="161">
        <v>1.3030390000000001</v>
      </c>
      <c r="Q32" s="161">
        <v>1.2243310000000001</v>
      </c>
      <c r="R32" s="161">
        <v>1.1879980000000001</v>
      </c>
      <c r="S32" s="161">
        <v>1.3308120000000001</v>
      </c>
      <c r="T32" s="161">
        <v>1.7585500000000001</v>
      </c>
      <c r="U32" s="161">
        <v>0.78952500000000003</v>
      </c>
      <c r="V32" s="161">
        <v>0.78952500000000003</v>
      </c>
      <c r="W32" s="161">
        <v>1.09226</v>
      </c>
      <c r="X32" s="161">
        <v>0.97758</v>
      </c>
      <c r="Y32" s="161">
        <v>1.1836599999999999</v>
      </c>
      <c r="Z32" s="161">
        <v>0.92164999999999997</v>
      </c>
      <c r="AA32" s="161">
        <v>0.81710000000000005</v>
      </c>
      <c r="AB32" s="161">
        <v>1.0462499999999999</v>
      </c>
      <c r="AC32" s="161">
        <v>1.16605</v>
      </c>
      <c r="AD32" s="161">
        <v>1.0318000000000001</v>
      </c>
      <c r="AE32" s="161">
        <v>0.94862000000000002</v>
      </c>
      <c r="AF32" s="161">
        <v>1.1440330000000001</v>
      </c>
      <c r="AG32" s="159"/>
      <c r="AI32" s="61"/>
      <c r="AJ32" s="51"/>
    </row>
    <row r="33" spans="1:40" ht="21" customHeight="1" x14ac:dyDescent="0.4">
      <c r="A33" s="37" t="s">
        <v>13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59"/>
    </row>
    <row r="34" spans="1:40" ht="21" customHeight="1" x14ac:dyDescent="0.4">
      <c r="A34" s="37" t="s">
        <v>10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59"/>
    </row>
    <row r="35" spans="1:40" ht="21" customHeight="1" x14ac:dyDescent="0.4">
      <c r="A35" s="37"/>
      <c r="B35" s="159">
        <f t="shared" ref="B35:N35" si="5">SUM(B30:B34)</f>
        <v>3.5958380000000001</v>
      </c>
      <c r="C35" s="159">
        <f t="shared" si="5"/>
        <v>4.0559339999999997</v>
      </c>
      <c r="D35" s="159">
        <f t="shared" si="5"/>
        <v>2.8705850000000002</v>
      </c>
      <c r="E35" s="159">
        <f t="shared" si="5"/>
        <v>4.075895</v>
      </c>
      <c r="F35" s="159">
        <f t="shared" si="5"/>
        <v>4.0447100000000002</v>
      </c>
      <c r="G35" s="159">
        <f t="shared" si="5"/>
        <v>3.435486</v>
      </c>
      <c r="H35" s="159">
        <f t="shared" si="5"/>
        <v>3.3624040000000002</v>
      </c>
      <c r="I35" s="159">
        <f t="shared" si="5"/>
        <v>3.1625620000000003</v>
      </c>
      <c r="J35" s="159">
        <f t="shared" si="5"/>
        <v>3.9741219999999999</v>
      </c>
      <c r="K35" s="159">
        <f t="shared" si="5"/>
        <v>2.8849859999999996</v>
      </c>
      <c r="L35" s="159">
        <f t="shared" si="5"/>
        <v>5.0229099999999995</v>
      </c>
      <c r="M35" s="159">
        <f t="shared" si="5"/>
        <v>3.2561849999999999</v>
      </c>
      <c r="N35" s="159">
        <f t="shared" si="5"/>
        <v>3.4567220000000001</v>
      </c>
      <c r="O35" s="159">
        <f t="shared" ref="O35:AF35" si="6">SUM(O30:O34)</f>
        <v>2.6701329999999999</v>
      </c>
      <c r="P35" s="159">
        <f t="shared" si="6"/>
        <v>3.5866190000000002</v>
      </c>
      <c r="Q35" s="159">
        <f t="shared" si="6"/>
        <v>3.584543</v>
      </c>
      <c r="R35" s="159">
        <f t="shared" si="6"/>
        <v>3.6834540000000002</v>
      </c>
      <c r="S35" s="159">
        <f t="shared" si="6"/>
        <v>3.3169240000000002</v>
      </c>
      <c r="T35" s="159">
        <f t="shared" si="6"/>
        <v>3.9144600000000001</v>
      </c>
      <c r="U35" s="159">
        <f t="shared" si="6"/>
        <v>2.6414550000000001</v>
      </c>
      <c r="V35" s="159">
        <f t="shared" si="6"/>
        <v>3.1954750000000001</v>
      </c>
      <c r="W35" s="159">
        <f t="shared" si="6"/>
        <v>3.7966899999999999</v>
      </c>
      <c r="X35" s="159">
        <f t="shared" si="6"/>
        <v>3.4163760000000001</v>
      </c>
      <c r="Y35" s="159">
        <f t="shared" si="6"/>
        <v>3.7301640000000003</v>
      </c>
      <c r="Z35" s="159">
        <f t="shared" si="6"/>
        <v>3.1327199999999999</v>
      </c>
      <c r="AA35" s="159">
        <f t="shared" si="6"/>
        <v>2.9459979999999999</v>
      </c>
      <c r="AB35" s="159">
        <f t="shared" si="6"/>
        <v>4.1555819999999999</v>
      </c>
      <c r="AC35" s="159">
        <f t="shared" si="6"/>
        <v>2.9897999999999998</v>
      </c>
      <c r="AD35" s="159">
        <f t="shared" si="6"/>
        <v>2.868382</v>
      </c>
      <c r="AE35" s="159">
        <f t="shared" si="6"/>
        <v>2.48142</v>
      </c>
      <c r="AF35" s="159">
        <f t="shared" si="6"/>
        <v>3.2516810000000005</v>
      </c>
      <c r="AG35" s="159">
        <f>AVERAGE(B35:AF35)</f>
        <v>3.437426290322581</v>
      </c>
    </row>
    <row r="36" spans="1:40" ht="21" customHeight="1" x14ac:dyDescent="0.4">
      <c r="A36" s="36" t="s">
        <v>32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</row>
    <row r="37" spans="1:40" ht="21" customHeight="1" x14ac:dyDescent="0.4">
      <c r="A37" s="37" t="s">
        <v>4</v>
      </c>
      <c r="B37" s="168">
        <v>0.5</v>
      </c>
      <c r="C37" s="168">
        <v>0.3</v>
      </c>
      <c r="D37" s="168">
        <v>0.6</v>
      </c>
      <c r="E37" s="168">
        <v>0.5</v>
      </c>
      <c r="F37" s="168">
        <v>0.2</v>
      </c>
      <c r="G37" s="168">
        <v>0.3</v>
      </c>
      <c r="H37" s="168">
        <v>0.4</v>
      </c>
      <c r="I37" s="168">
        <v>0.7</v>
      </c>
      <c r="J37" s="168">
        <v>0.4</v>
      </c>
      <c r="K37" s="168">
        <v>0.6</v>
      </c>
      <c r="L37" s="168">
        <v>0.4</v>
      </c>
      <c r="M37" s="168">
        <v>0.3</v>
      </c>
      <c r="N37" s="168">
        <v>0.3</v>
      </c>
      <c r="O37" s="168">
        <v>0.4</v>
      </c>
      <c r="P37" s="168">
        <v>0.7</v>
      </c>
      <c r="Q37" s="168">
        <v>0.3</v>
      </c>
      <c r="R37" s="168">
        <v>0.5</v>
      </c>
      <c r="S37" s="168">
        <v>0.3</v>
      </c>
      <c r="T37" s="168">
        <v>0.2</v>
      </c>
      <c r="U37" s="168">
        <v>0.3</v>
      </c>
      <c r="V37" s="168">
        <v>0.6</v>
      </c>
      <c r="W37" s="168">
        <v>0.5</v>
      </c>
      <c r="X37" s="169">
        <v>0.3</v>
      </c>
      <c r="Y37" s="169">
        <v>0.6</v>
      </c>
      <c r="Z37" s="169">
        <v>0.4</v>
      </c>
      <c r="AA37" s="169">
        <v>0.3</v>
      </c>
      <c r="AB37" s="169">
        <v>0.3</v>
      </c>
      <c r="AC37" s="169">
        <v>0.4</v>
      </c>
      <c r="AD37" s="169">
        <v>0.6</v>
      </c>
      <c r="AE37" s="169">
        <v>0.3</v>
      </c>
      <c r="AF37" s="169">
        <v>0.4</v>
      </c>
      <c r="AG37" s="159">
        <f>AVERAGE(B37:AF37)</f>
        <v>0.41612903225806464</v>
      </c>
    </row>
    <row r="38" spans="1:40" ht="21" customHeight="1" x14ac:dyDescent="0.4">
      <c r="A38" s="37" t="s">
        <v>15</v>
      </c>
      <c r="B38" s="161">
        <f t="shared" ref="B38:AF38" si="7">SUM(B37,B35,B28,B15,B8)</f>
        <v>54.347339750000003</v>
      </c>
      <c r="C38" s="161">
        <f t="shared" si="7"/>
        <v>56.374524750000006</v>
      </c>
      <c r="D38" s="161">
        <f t="shared" si="7"/>
        <v>56.409797749999996</v>
      </c>
      <c r="E38" s="161">
        <f t="shared" si="7"/>
        <v>57.201896249999997</v>
      </c>
      <c r="F38" s="161">
        <f t="shared" si="7"/>
        <v>53.25675725</v>
      </c>
      <c r="G38" s="161">
        <f t="shared" si="7"/>
        <v>53.716861499999993</v>
      </c>
      <c r="H38" s="161">
        <f t="shared" si="7"/>
        <v>53.777540000000002</v>
      </c>
      <c r="I38" s="161">
        <f t="shared" si="7"/>
        <v>56.511183750000001</v>
      </c>
      <c r="J38" s="161">
        <f t="shared" si="7"/>
        <v>57.061176500000002</v>
      </c>
      <c r="K38" s="161">
        <f t="shared" si="7"/>
        <v>54.637444500000001</v>
      </c>
      <c r="L38" s="161">
        <f t="shared" si="7"/>
        <v>56.263617249999996</v>
      </c>
      <c r="M38" s="161">
        <f t="shared" si="7"/>
        <v>52.9380855</v>
      </c>
      <c r="N38" s="161">
        <f t="shared" si="7"/>
        <v>51.467596</v>
      </c>
      <c r="O38" s="161">
        <f t="shared" si="7"/>
        <v>54.480676500000001</v>
      </c>
      <c r="P38" s="161">
        <f t="shared" si="7"/>
        <v>56.198368000000002</v>
      </c>
      <c r="Q38" s="161">
        <f t="shared" si="7"/>
        <v>55.766025999999997</v>
      </c>
      <c r="R38" s="161">
        <f t="shared" si="7"/>
        <v>56.33458275000001</v>
      </c>
      <c r="S38" s="161">
        <f t="shared" si="7"/>
        <v>54.039546999999999</v>
      </c>
      <c r="T38" s="161">
        <f t="shared" si="7"/>
        <v>52.396892250000008</v>
      </c>
      <c r="U38" s="161">
        <f t="shared" si="7"/>
        <v>52.771111500000004</v>
      </c>
      <c r="V38" s="161">
        <f t="shared" si="7"/>
        <v>55.141949750000002</v>
      </c>
      <c r="W38" s="161">
        <f t="shared" si="7"/>
        <v>55.102418749999998</v>
      </c>
      <c r="X38" s="161">
        <f t="shared" si="7"/>
        <v>56.983919</v>
      </c>
      <c r="Y38" s="161">
        <f t="shared" si="7"/>
        <v>55.957641499999994</v>
      </c>
      <c r="Z38" s="161">
        <f t="shared" si="7"/>
        <v>57.223702250000002</v>
      </c>
      <c r="AA38" s="161">
        <f t="shared" si="7"/>
        <v>56.709970999999996</v>
      </c>
      <c r="AB38" s="161">
        <f t="shared" si="7"/>
        <v>56.492386000000003</v>
      </c>
      <c r="AC38" s="161">
        <f t="shared" si="7"/>
        <v>52.186479250000005</v>
      </c>
      <c r="AD38" s="161">
        <f t="shared" si="7"/>
        <v>56.028171000000007</v>
      </c>
      <c r="AE38" s="161">
        <f t="shared" si="7"/>
        <v>54.97126025</v>
      </c>
      <c r="AF38" s="161">
        <f t="shared" si="7"/>
        <v>56.337988750000001</v>
      </c>
      <c r="AG38" s="159"/>
    </row>
    <row r="39" spans="1:40" ht="21" customHeight="1" x14ac:dyDescent="0.4">
      <c r="A39" s="37" t="s">
        <v>16</v>
      </c>
      <c r="B39" s="161">
        <f t="shared" ref="B39:AF39" si="8">-SUM(B13+B14+B26+B27+B33+B34)</f>
        <v>0</v>
      </c>
      <c r="C39" s="161">
        <f t="shared" si="8"/>
        <v>0</v>
      </c>
      <c r="D39" s="161">
        <f t="shared" si="8"/>
        <v>0</v>
      </c>
      <c r="E39" s="161">
        <f t="shared" si="8"/>
        <v>0</v>
      </c>
      <c r="F39" s="161">
        <f t="shared" si="8"/>
        <v>0</v>
      </c>
      <c r="G39" s="161">
        <f t="shared" si="8"/>
        <v>0</v>
      </c>
      <c r="H39" s="161">
        <f t="shared" si="8"/>
        <v>0</v>
      </c>
      <c r="I39" s="161">
        <f t="shared" si="8"/>
        <v>0</v>
      </c>
      <c r="J39" s="161">
        <f t="shared" si="8"/>
        <v>0</v>
      </c>
      <c r="K39" s="161">
        <f t="shared" si="8"/>
        <v>0</v>
      </c>
      <c r="L39" s="161">
        <f t="shared" si="8"/>
        <v>0</v>
      </c>
      <c r="M39" s="161">
        <f t="shared" si="8"/>
        <v>0</v>
      </c>
      <c r="N39" s="161">
        <f t="shared" si="8"/>
        <v>0</v>
      </c>
      <c r="O39" s="161">
        <f t="shared" si="8"/>
        <v>0</v>
      </c>
      <c r="P39" s="161">
        <f t="shared" si="8"/>
        <v>0</v>
      </c>
      <c r="Q39" s="161">
        <f t="shared" si="8"/>
        <v>0</v>
      </c>
      <c r="R39" s="161">
        <f t="shared" si="8"/>
        <v>0</v>
      </c>
      <c r="S39" s="161">
        <f t="shared" si="8"/>
        <v>0</v>
      </c>
      <c r="T39" s="161">
        <f t="shared" si="8"/>
        <v>0</v>
      </c>
      <c r="U39" s="161">
        <f t="shared" si="8"/>
        <v>0</v>
      </c>
      <c r="V39" s="161">
        <f t="shared" si="8"/>
        <v>0</v>
      </c>
      <c r="W39" s="161">
        <f t="shared" si="8"/>
        <v>0</v>
      </c>
      <c r="X39" s="161">
        <f t="shared" si="8"/>
        <v>-0.27900000000000003</v>
      </c>
      <c r="Y39" s="161">
        <f t="shared" si="8"/>
        <v>0</v>
      </c>
      <c r="Z39" s="161">
        <f t="shared" si="8"/>
        <v>0</v>
      </c>
      <c r="AA39" s="161">
        <f t="shared" si="8"/>
        <v>0</v>
      </c>
      <c r="AB39" s="161">
        <f t="shared" si="8"/>
        <v>0</v>
      </c>
      <c r="AC39" s="161">
        <f t="shared" si="8"/>
        <v>0</v>
      </c>
      <c r="AD39" s="161">
        <f t="shared" si="8"/>
        <v>0</v>
      </c>
      <c r="AE39" s="161">
        <f t="shared" si="8"/>
        <v>0</v>
      </c>
      <c r="AF39" s="161">
        <f t="shared" si="8"/>
        <v>0</v>
      </c>
      <c r="AG39" s="159"/>
    </row>
    <row r="40" spans="1:40" ht="21" customHeight="1" x14ac:dyDescent="0.4">
      <c r="A40" s="36" t="s">
        <v>20</v>
      </c>
      <c r="B40" s="159">
        <f t="shared" ref="B40:K40" si="9">SUM(B38:B39)</f>
        <v>54.347339750000003</v>
      </c>
      <c r="C40" s="159">
        <f t="shared" si="9"/>
        <v>56.374524750000006</v>
      </c>
      <c r="D40" s="159">
        <f t="shared" si="9"/>
        <v>56.409797749999996</v>
      </c>
      <c r="E40" s="159">
        <f t="shared" si="9"/>
        <v>57.201896249999997</v>
      </c>
      <c r="F40" s="159">
        <f t="shared" si="9"/>
        <v>53.25675725</v>
      </c>
      <c r="G40" s="159">
        <f t="shared" si="9"/>
        <v>53.716861499999993</v>
      </c>
      <c r="H40" s="159">
        <f t="shared" si="9"/>
        <v>53.777540000000002</v>
      </c>
      <c r="I40" s="159">
        <f t="shared" si="9"/>
        <v>56.511183750000001</v>
      </c>
      <c r="J40" s="159">
        <f t="shared" si="9"/>
        <v>57.061176500000002</v>
      </c>
      <c r="K40" s="159">
        <f t="shared" si="9"/>
        <v>54.637444500000001</v>
      </c>
      <c r="L40" s="159">
        <f t="shared" ref="L40:AF40" si="10">SUM(L38:L39)</f>
        <v>56.263617249999996</v>
      </c>
      <c r="M40" s="159">
        <f t="shared" si="10"/>
        <v>52.9380855</v>
      </c>
      <c r="N40" s="159">
        <f t="shared" si="10"/>
        <v>51.467596</v>
      </c>
      <c r="O40" s="159">
        <f t="shared" si="10"/>
        <v>54.480676500000001</v>
      </c>
      <c r="P40" s="159">
        <f t="shared" si="10"/>
        <v>56.198368000000002</v>
      </c>
      <c r="Q40" s="159">
        <f t="shared" si="10"/>
        <v>55.766025999999997</v>
      </c>
      <c r="R40" s="159">
        <f t="shared" si="10"/>
        <v>56.33458275000001</v>
      </c>
      <c r="S40" s="159">
        <f t="shared" si="10"/>
        <v>54.039546999999999</v>
      </c>
      <c r="T40" s="159">
        <f t="shared" si="10"/>
        <v>52.396892250000008</v>
      </c>
      <c r="U40" s="159">
        <f t="shared" si="10"/>
        <v>52.771111500000004</v>
      </c>
      <c r="V40" s="159">
        <f t="shared" si="10"/>
        <v>55.141949750000002</v>
      </c>
      <c r="W40" s="159">
        <f t="shared" si="10"/>
        <v>55.102418749999998</v>
      </c>
      <c r="X40" s="159">
        <f t="shared" si="10"/>
        <v>56.704918999999997</v>
      </c>
      <c r="Y40" s="159">
        <f t="shared" si="10"/>
        <v>55.957641499999994</v>
      </c>
      <c r="Z40" s="159">
        <f t="shared" si="10"/>
        <v>57.223702250000002</v>
      </c>
      <c r="AA40" s="159">
        <f t="shared" si="10"/>
        <v>56.709970999999996</v>
      </c>
      <c r="AB40" s="159">
        <f t="shared" si="10"/>
        <v>56.492386000000003</v>
      </c>
      <c r="AC40" s="159">
        <f t="shared" si="10"/>
        <v>52.186479250000005</v>
      </c>
      <c r="AD40" s="159">
        <f t="shared" si="10"/>
        <v>56.028171000000007</v>
      </c>
      <c r="AE40" s="159">
        <f t="shared" si="10"/>
        <v>54.97126025</v>
      </c>
      <c r="AF40" s="159">
        <f t="shared" si="10"/>
        <v>56.337988750000001</v>
      </c>
      <c r="AG40" s="159">
        <f>AVERAGE(B40:AF40)</f>
        <v>55.122835879032252</v>
      </c>
    </row>
    <row r="41" spans="1:40" ht="20.149999999999999" customHeight="1" x14ac:dyDescent="0.4">
      <c r="A41" s="36"/>
      <c r="B41" s="20"/>
      <c r="C41" s="38"/>
      <c r="D41" s="38"/>
      <c r="E41" s="38"/>
      <c r="F41" s="38"/>
      <c r="G41" s="38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:40" x14ac:dyDescent="0.45">
      <c r="A42" s="37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6"/>
      <c r="AG42" s="48"/>
    </row>
    <row r="43" spans="1:40" ht="20" x14ac:dyDescent="0.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49"/>
      <c r="AH43" s="142"/>
      <c r="AI43" s="142"/>
      <c r="AJ43" s="142"/>
      <c r="AK43" s="142"/>
      <c r="AL43" s="142"/>
      <c r="AM43" s="142"/>
      <c r="AN43" s="49"/>
    </row>
    <row r="44" spans="1:40" ht="20" x14ac:dyDescent="0.4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49"/>
      <c r="AH44" s="142"/>
      <c r="AI44" s="142"/>
      <c r="AJ44" s="142"/>
      <c r="AK44" s="142"/>
      <c r="AL44" s="142"/>
      <c r="AM44" s="142"/>
      <c r="AN44" s="49"/>
    </row>
    <row r="45" spans="1:40" ht="20" x14ac:dyDescent="0.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49"/>
      <c r="AH45" s="142"/>
      <c r="AI45" s="142"/>
      <c r="AJ45" s="142"/>
      <c r="AK45" s="142"/>
      <c r="AL45" s="142"/>
      <c r="AM45" s="142"/>
      <c r="AN45" s="49"/>
    </row>
    <row r="47" spans="1:40" ht="20" x14ac:dyDescent="0.4">
      <c r="AG47" s="12"/>
    </row>
    <row r="48" spans="1:40" ht="20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2:33" ht="20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2:33" ht="20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</sheetData>
  <phoneticPr fontId="18" type="noConversion"/>
  <pageMargins left="0.2" right="0.2" top="0.5" bottom="0.31" header="0.5" footer="0.5"/>
  <pageSetup scale="3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2" sqref="B32:AF32"/>
    </sheetView>
  </sheetViews>
  <sheetFormatPr defaultColWidth="11.53515625" defaultRowHeight="20.149999999999999" customHeight="1" x14ac:dyDescent="0.45"/>
  <cols>
    <col min="1" max="1" width="30.69140625" style="12" customWidth="1"/>
    <col min="2" max="31" width="8.23046875" style="12" customWidth="1"/>
    <col min="32" max="32" width="8.23046875" style="21" customWidth="1"/>
    <col min="33" max="16384" width="11.53515625" style="12"/>
  </cols>
  <sheetData>
    <row r="1" spans="1:35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5" ht="21" customHeight="1" x14ac:dyDescent="0.4">
      <c r="A2" s="1">
        <v>43252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5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</row>
    <row r="4" spans="1:35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21" customHeight="1" x14ac:dyDescent="0.4">
      <c r="A5" s="7"/>
      <c r="B5" s="139">
        <v>1</v>
      </c>
      <c r="C5" s="139">
        <v>2</v>
      </c>
      <c r="D5" s="139">
        <v>3</v>
      </c>
      <c r="E5" s="139">
        <v>4</v>
      </c>
      <c r="F5" s="139">
        <v>5</v>
      </c>
      <c r="G5" s="139">
        <v>6</v>
      </c>
      <c r="H5" s="139">
        <v>7</v>
      </c>
      <c r="I5" s="139">
        <v>8</v>
      </c>
      <c r="J5" s="139">
        <v>9</v>
      </c>
      <c r="K5" s="139">
        <v>10</v>
      </c>
      <c r="L5" s="139">
        <v>11</v>
      </c>
      <c r="M5" s="139">
        <v>12</v>
      </c>
      <c r="N5" s="139">
        <v>13</v>
      </c>
      <c r="O5" s="139">
        <v>14</v>
      </c>
      <c r="P5" s="139">
        <v>15</v>
      </c>
      <c r="Q5" s="67">
        <v>16</v>
      </c>
      <c r="R5" s="67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67">
        <v>25</v>
      </c>
      <c r="AA5" s="67">
        <v>26</v>
      </c>
      <c r="AB5" s="67">
        <v>27</v>
      </c>
      <c r="AC5" s="67">
        <v>28</v>
      </c>
      <c r="AD5" s="67">
        <v>29</v>
      </c>
      <c r="AE5" s="67">
        <v>30</v>
      </c>
      <c r="AF5" s="176" t="s">
        <v>30</v>
      </c>
    </row>
    <row r="6" spans="1:35" ht="21" customHeight="1" x14ac:dyDescent="0.4">
      <c r="A6" s="8" t="s">
        <v>0</v>
      </c>
      <c r="B6" s="171"/>
      <c r="C6" s="171"/>
      <c r="D6" s="171"/>
      <c r="E6" s="171"/>
      <c r="F6" s="171"/>
      <c r="G6" s="171"/>
      <c r="H6" s="171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1"/>
      <c r="T6" s="171"/>
      <c r="U6" s="171"/>
      <c r="V6" s="171"/>
      <c r="W6" s="171"/>
      <c r="X6" s="171"/>
      <c r="Y6" s="171"/>
      <c r="Z6" s="172"/>
      <c r="AA6" s="172"/>
      <c r="AB6" s="172"/>
      <c r="AC6" s="172"/>
      <c r="AD6" s="172"/>
      <c r="AE6" s="172"/>
      <c r="AF6" s="177"/>
    </row>
    <row r="7" spans="1:35" ht="21" customHeight="1" x14ac:dyDescent="0.4">
      <c r="A7" s="7" t="s">
        <v>1</v>
      </c>
      <c r="B7" s="173">
        <v>0</v>
      </c>
      <c r="C7" s="174">
        <v>0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0</v>
      </c>
      <c r="W7" s="174">
        <v>0</v>
      </c>
      <c r="X7" s="174">
        <v>0</v>
      </c>
      <c r="Y7" s="174">
        <v>0</v>
      </c>
      <c r="Z7" s="174">
        <v>0</v>
      </c>
      <c r="AA7" s="174">
        <v>0</v>
      </c>
      <c r="AB7" s="174">
        <v>0</v>
      </c>
      <c r="AC7" s="174">
        <v>0</v>
      </c>
      <c r="AD7" s="174">
        <v>0</v>
      </c>
      <c r="AE7" s="174">
        <v>0</v>
      </c>
      <c r="AF7" s="75"/>
    </row>
    <row r="8" spans="1:35" ht="21" customHeight="1" x14ac:dyDescent="0.4">
      <c r="A8" s="7" t="s">
        <v>2</v>
      </c>
      <c r="B8" s="175">
        <v>16.154315</v>
      </c>
      <c r="C8" s="175">
        <v>15.894254499999999</v>
      </c>
      <c r="D8" s="175">
        <v>14.971033499999999</v>
      </c>
      <c r="E8" s="175">
        <v>14.291496499999999</v>
      </c>
      <c r="F8" s="175">
        <v>15.249857250000002</v>
      </c>
      <c r="G8" s="175">
        <v>16.315552750000002</v>
      </c>
      <c r="H8" s="175">
        <v>16.205576749999999</v>
      </c>
      <c r="I8" s="175">
        <v>16.233641750000004</v>
      </c>
      <c r="J8" s="175">
        <v>15.440091249999998</v>
      </c>
      <c r="K8" s="175">
        <v>15.4834905</v>
      </c>
      <c r="L8" s="174">
        <v>16.589481249999999</v>
      </c>
      <c r="M8" s="174">
        <v>16.300497</v>
      </c>
      <c r="N8" s="174">
        <v>16.363505750000002</v>
      </c>
      <c r="O8" s="174">
        <v>16.6786955</v>
      </c>
      <c r="P8" s="174">
        <v>16.993945</v>
      </c>
      <c r="Q8" s="174">
        <v>16.08798225</v>
      </c>
      <c r="R8" s="174">
        <v>17.130632999999996</v>
      </c>
      <c r="S8" s="174">
        <v>17.248401000000001</v>
      </c>
      <c r="T8" s="174">
        <v>19.107237000000001</v>
      </c>
      <c r="U8" s="174">
        <v>17.919466249999999</v>
      </c>
      <c r="V8" s="174">
        <v>16.965138249999999</v>
      </c>
      <c r="W8" s="174">
        <v>16.282763749999997</v>
      </c>
      <c r="X8" s="174">
        <v>15.019698500000002</v>
      </c>
      <c r="Y8" s="174">
        <v>15.837408749999998</v>
      </c>
      <c r="Z8" s="174">
        <v>17.161189999999998</v>
      </c>
      <c r="AA8" s="174">
        <v>17.21625375</v>
      </c>
      <c r="AB8" s="174">
        <v>16.95291375</v>
      </c>
      <c r="AC8" s="174">
        <v>17.262937000000001</v>
      </c>
      <c r="AD8" s="174">
        <v>18.614166749999999</v>
      </c>
      <c r="AE8" s="174">
        <v>18.48827825</v>
      </c>
      <c r="AF8" s="75"/>
    </row>
    <row r="9" spans="1:35" ht="21" customHeight="1" x14ac:dyDescent="0.4">
      <c r="A9" s="7"/>
      <c r="B9" s="76">
        <f t="shared" ref="B9:AE9" si="0">SUM(B7:B8)</f>
        <v>16.154315</v>
      </c>
      <c r="C9" s="76">
        <f t="shared" si="0"/>
        <v>15.894254499999999</v>
      </c>
      <c r="D9" s="76">
        <f t="shared" si="0"/>
        <v>14.971033499999999</v>
      </c>
      <c r="E9" s="76">
        <f t="shared" si="0"/>
        <v>14.291496499999999</v>
      </c>
      <c r="F9" s="76">
        <f t="shared" si="0"/>
        <v>15.249857250000002</v>
      </c>
      <c r="G9" s="76">
        <f t="shared" si="0"/>
        <v>16.315552750000002</v>
      </c>
      <c r="H9" s="76">
        <f t="shared" si="0"/>
        <v>16.205576749999999</v>
      </c>
      <c r="I9" s="76">
        <f t="shared" si="0"/>
        <v>16.233641750000004</v>
      </c>
      <c r="J9" s="76">
        <f t="shared" si="0"/>
        <v>15.440091249999998</v>
      </c>
      <c r="K9" s="76">
        <f t="shared" si="0"/>
        <v>15.4834905</v>
      </c>
      <c r="L9" s="76">
        <f t="shared" si="0"/>
        <v>16.589481249999999</v>
      </c>
      <c r="M9" s="76">
        <f t="shared" si="0"/>
        <v>16.300497</v>
      </c>
      <c r="N9" s="76">
        <f t="shared" si="0"/>
        <v>16.363505750000002</v>
      </c>
      <c r="O9" s="76">
        <f t="shared" si="0"/>
        <v>16.6786955</v>
      </c>
      <c r="P9" s="76">
        <f t="shared" si="0"/>
        <v>16.993945</v>
      </c>
      <c r="Q9" s="76">
        <f t="shared" si="0"/>
        <v>16.08798225</v>
      </c>
      <c r="R9" s="76">
        <f t="shared" si="0"/>
        <v>17.130632999999996</v>
      </c>
      <c r="S9" s="76">
        <f t="shared" si="0"/>
        <v>17.248401000000001</v>
      </c>
      <c r="T9" s="76">
        <f t="shared" si="0"/>
        <v>19.107237000000001</v>
      </c>
      <c r="U9" s="76">
        <f t="shared" si="0"/>
        <v>17.919466249999999</v>
      </c>
      <c r="V9" s="76">
        <f t="shared" si="0"/>
        <v>16.965138249999999</v>
      </c>
      <c r="W9" s="76">
        <f t="shared" si="0"/>
        <v>16.282763749999997</v>
      </c>
      <c r="X9" s="76">
        <f t="shared" si="0"/>
        <v>15.019698500000002</v>
      </c>
      <c r="Y9" s="76">
        <f t="shared" si="0"/>
        <v>15.837408749999998</v>
      </c>
      <c r="Z9" s="76">
        <f t="shared" si="0"/>
        <v>17.161189999999998</v>
      </c>
      <c r="AA9" s="76">
        <f t="shared" si="0"/>
        <v>17.21625375</v>
      </c>
      <c r="AB9" s="76">
        <f t="shared" si="0"/>
        <v>16.95291375</v>
      </c>
      <c r="AC9" s="76">
        <f t="shared" si="0"/>
        <v>17.262937000000001</v>
      </c>
      <c r="AD9" s="76">
        <f t="shared" si="0"/>
        <v>18.614166749999999</v>
      </c>
      <c r="AE9" s="76">
        <f t="shared" si="0"/>
        <v>18.48827825</v>
      </c>
      <c r="AF9" s="76">
        <f>AVERAGE(B9:AE9)</f>
        <v>16.548663416666667</v>
      </c>
    </row>
    <row r="10" spans="1:35" ht="21" customHeight="1" x14ac:dyDescent="0.4">
      <c r="A10" s="8" t="s">
        <v>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5" ht="21" customHeight="1" x14ac:dyDescent="0.4">
      <c r="A11" s="7" t="s">
        <v>18</v>
      </c>
      <c r="B11" s="84">
        <v>15.076000000000001</v>
      </c>
      <c r="C11" s="84">
        <v>15.167</v>
      </c>
      <c r="D11" s="75">
        <v>14.545</v>
      </c>
      <c r="E11" s="75">
        <v>14.385999999999999</v>
      </c>
      <c r="F11" s="75">
        <v>15.276999999999999</v>
      </c>
      <c r="G11" s="77">
        <v>14.532999999999999</v>
      </c>
      <c r="H11" s="77">
        <v>14.871</v>
      </c>
      <c r="I11" s="78">
        <v>14.785</v>
      </c>
      <c r="J11" s="77">
        <v>15.036</v>
      </c>
      <c r="K11" s="77">
        <v>14.775</v>
      </c>
      <c r="L11" s="75">
        <v>14.819000000000001</v>
      </c>
      <c r="M11" s="75">
        <v>14.429</v>
      </c>
      <c r="N11" s="75">
        <v>15.03</v>
      </c>
      <c r="O11" s="75">
        <v>15.103999999999999</v>
      </c>
      <c r="P11" s="75">
        <v>14.996</v>
      </c>
      <c r="Q11" s="78">
        <v>14.632999999999999</v>
      </c>
      <c r="R11" s="75">
        <v>15.032999999999999</v>
      </c>
      <c r="S11" s="78">
        <v>15.119</v>
      </c>
      <c r="T11" s="78">
        <v>15.332000000000001</v>
      </c>
      <c r="U11" s="78">
        <v>15.304</v>
      </c>
      <c r="V11" s="78">
        <v>16.103000000000002</v>
      </c>
      <c r="W11" s="78">
        <v>15.305999999999999</v>
      </c>
      <c r="X11" s="78">
        <v>15.509</v>
      </c>
      <c r="Y11" s="78">
        <v>15.680999999999999</v>
      </c>
      <c r="Z11" s="78">
        <v>15.747</v>
      </c>
      <c r="AA11" s="78">
        <v>16.798999999999999</v>
      </c>
      <c r="AB11" s="78">
        <v>16.402999999999999</v>
      </c>
      <c r="AC11" s="78">
        <v>16.488</v>
      </c>
      <c r="AD11" s="78">
        <v>16.510000000000002</v>
      </c>
      <c r="AE11" s="78">
        <v>16.878</v>
      </c>
      <c r="AF11" s="75"/>
    </row>
    <row r="12" spans="1:35" ht="21" customHeight="1" x14ac:dyDescent="0.4">
      <c r="A12" s="6" t="s">
        <v>26</v>
      </c>
      <c r="B12" s="84">
        <v>-0.58899999999999997</v>
      </c>
      <c r="C12" s="84">
        <v>-0.58899999999999997</v>
      </c>
      <c r="D12" s="75">
        <v>-0.58899999999999997</v>
      </c>
      <c r="E12" s="75">
        <v>-0.58899999999999997</v>
      </c>
      <c r="F12" s="75">
        <v>-0.58899999999999997</v>
      </c>
      <c r="G12" s="77">
        <v>-0.55000000000000004</v>
      </c>
      <c r="H12" s="77">
        <v>-0.58899999999999997</v>
      </c>
      <c r="I12" s="77">
        <v>-0.58899999999999997</v>
      </c>
      <c r="J12" s="77">
        <v>-0.58899999999999997</v>
      </c>
      <c r="K12" s="79">
        <v>-0.58899999999999997</v>
      </c>
      <c r="L12" s="75">
        <v>-0.58899999999999997</v>
      </c>
      <c r="M12" s="75">
        <v>-0.54600000000000004</v>
      </c>
      <c r="N12" s="75">
        <v>-0.59</v>
      </c>
      <c r="O12" s="75">
        <v>-0.59</v>
      </c>
      <c r="P12" s="75">
        <v>-0.58899999999999997</v>
      </c>
      <c r="Q12" s="75">
        <v>-0.58899999999999997</v>
      </c>
      <c r="R12" s="75">
        <v>-0.58899999999999997</v>
      </c>
      <c r="S12" s="78">
        <v>-0.59399999999999997</v>
      </c>
      <c r="T12" s="78">
        <v>-0.39400000000000002</v>
      </c>
      <c r="U12" s="78">
        <v>-0.373</v>
      </c>
      <c r="V12" s="78">
        <v>-0.441</v>
      </c>
      <c r="W12" s="78">
        <v>-0.47799999999999998</v>
      </c>
      <c r="X12" s="78">
        <v>-0.57499999999999996</v>
      </c>
      <c r="Y12" s="78">
        <v>-0.57499999999999996</v>
      </c>
      <c r="Z12" s="78">
        <v>-0.57499999999999996</v>
      </c>
      <c r="AA12" s="78">
        <v>-0.57599999999999996</v>
      </c>
      <c r="AB12" s="78">
        <v>-0.57599999999999996</v>
      </c>
      <c r="AC12" s="78">
        <v>-0.501</v>
      </c>
      <c r="AD12" s="78">
        <v>-0.57499999999999996</v>
      </c>
      <c r="AE12" s="78">
        <v>-0.48</v>
      </c>
      <c r="AF12" s="75"/>
    </row>
    <row r="13" spans="1:35" ht="21" customHeight="1" x14ac:dyDescent="0.4">
      <c r="A13" s="7" t="s">
        <v>5</v>
      </c>
      <c r="B13" s="84">
        <v>3.2909999999999999</v>
      </c>
      <c r="C13" s="84">
        <v>3.2360000000000002</v>
      </c>
      <c r="D13" s="75">
        <v>3.2330000000000001</v>
      </c>
      <c r="E13" s="75">
        <v>3.1150000000000002</v>
      </c>
      <c r="F13" s="75">
        <v>3.0550000000000002</v>
      </c>
      <c r="G13" s="77">
        <v>3.27</v>
      </c>
      <c r="H13" s="79">
        <v>3.1789999999999998</v>
      </c>
      <c r="I13" s="77">
        <v>3.298</v>
      </c>
      <c r="J13" s="77">
        <v>3.2519999999999998</v>
      </c>
      <c r="K13" s="77">
        <v>3.3490000000000002</v>
      </c>
      <c r="L13" s="75">
        <v>3.28</v>
      </c>
      <c r="M13" s="75">
        <v>3.2789999999999999</v>
      </c>
      <c r="N13" s="75">
        <v>3.2629999999999999</v>
      </c>
      <c r="O13" s="75">
        <v>3.2480000000000002</v>
      </c>
      <c r="P13" s="75">
        <v>3.411</v>
      </c>
      <c r="Q13" s="75">
        <v>3.5329999999999999</v>
      </c>
      <c r="R13" s="75">
        <v>2.78</v>
      </c>
      <c r="S13" s="78">
        <v>3.4510000000000001</v>
      </c>
      <c r="T13" s="78">
        <v>3.4540000000000002</v>
      </c>
      <c r="U13" s="78">
        <v>3.2709999999999999</v>
      </c>
      <c r="V13" s="78">
        <v>3.3050000000000002</v>
      </c>
      <c r="W13" s="78">
        <v>3.11</v>
      </c>
      <c r="X13" s="75">
        <v>3.37</v>
      </c>
      <c r="Y13" s="75">
        <v>3.3340000000000001</v>
      </c>
      <c r="Z13" s="75">
        <v>3.4119999999999999</v>
      </c>
      <c r="AA13" s="75">
        <v>3.3580000000000001</v>
      </c>
      <c r="AB13" s="75">
        <v>3.3860000000000001</v>
      </c>
      <c r="AC13" s="75">
        <v>3.53</v>
      </c>
      <c r="AD13" s="75">
        <v>3.27</v>
      </c>
      <c r="AE13" s="75">
        <v>3.2549999999999999</v>
      </c>
      <c r="AF13" s="75"/>
    </row>
    <row r="14" spans="1:35" ht="21" customHeight="1" x14ac:dyDescent="0.4">
      <c r="A14" s="7" t="s">
        <v>6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75"/>
    </row>
    <row r="15" spans="1:35" ht="21" customHeight="1" x14ac:dyDescent="0.4">
      <c r="A15" s="7" t="s">
        <v>7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0.36799999999999999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75"/>
    </row>
    <row r="16" spans="1:35" ht="21" customHeight="1" x14ac:dyDescent="0.4">
      <c r="A16" s="7"/>
      <c r="B16" s="76">
        <f t="shared" ref="B16:AE16" si="1">SUM(B11:B15)</f>
        <v>17.777999999999999</v>
      </c>
      <c r="C16" s="76">
        <f t="shared" si="1"/>
        <v>17.814</v>
      </c>
      <c r="D16" s="76">
        <f t="shared" si="1"/>
        <v>17.189</v>
      </c>
      <c r="E16" s="76">
        <f t="shared" si="1"/>
        <v>16.911999999999999</v>
      </c>
      <c r="F16" s="76">
        <f t="shared" si="1"/>
        <v>17.742999999999999</v>
      </c>
      <c r="G16" s="76">
        <f t="shared" si="1"/>
        <v>17.253</v>
      </c>
      <c r="H16" s="76">
        <f t="shared" si="1"/>
        <v>17.460999999999999</v>
      </c>
      <c r="I16" s="76">
        <f t="shared" si="1"/>
        <v>17.494</v>
      </c>
      <c r="J16" s="76">
        <f t="shared" si="1"/>
        <v>17.698999999999998</v>
      </c>
      <c r="K16" s="76">
        <f t="shared" si="1"/>
        <v>17.535</v>
      </c>
      <c r="L16" s="76">
        <f t="shared" si="1"/>
        <v>17.510000000000002</v>
      </c>
      <c r="M16" s="76">
        <f t="shared" si="1"/>
        <v>17.161999999999999</v>
      </c>
      <c r="N16" s="76">
        <f t="shared" si="1"/>
        <v>17.702999999999999</v>
      </c>
      <c r="O16" s="76">
        <f t="shared" si="1"/>
        <v>17.762</v>
      </c>
      <c r="P16" s="76">
        <f t="shared" si="1"/>
        <v>17.818000000000001</v>
      </c>
      <c r="Q16" s="76">
        <f t="shared" si="1"/>
        <v>17.576999999999998</v>
      </c>
      <c r="R16" s="76">
        <f t="shared" si="1"/>
        <v>17.224</v>
      </c>
      <c r="S16" s="76">
        <f t="shared" si="1"/>
        <v>17.975999999999999</v>
      </c>
      <c r="T16" s="76">
        <f t="shared" si="1"/>
        <v>18.391999999999999</v>
      </c>
      <c r="U16" s="76">
        <f t="shared" si="1"/>
        <v>18.57</v>
      </c>
      <c r="V16" s="76">
        <f t="shared" si="1"/>
        <v>18.967000000000002</v>
      </c>
      <c r="W16" s="76">
        <f t="shared" si="1"/>
        <v>17.937999999999999</v>
      </c>
      <c r="X16" s="76">
        <f t="shared" si="1"/>
        <v>18.304000000000002</v>
      </c>
      <c r="Y16" s="76">
        <f t="shared" si="1"/>
        <v>18.440000000000001</v>
      </c>
      <c r="Z16" s="76">
        <f t="shared" si="1"/>
        <v>18.584</v>
      </c>
      <c r="AA16" s="76">
        <f t="shared" si="1"/>
        <v>19.581</v>
      </c>
      <c r="AB16" s="76">
        <f t="shared" si="1"/>
        <v>19.212999999999997</v>
      </c>
      <c r="AC16" s="76">
        <f t="shared" si="1"/>
        <v>19.516999999999999</v>
      </c>
      <c r="AD16" s="76">
        <f t="shared" si="1"/>
        <v>19.205000000000002</v>
      </c>
      <c r="AE16" s="76">
        <f t="shared" si="1"/>
        <v>19.652999999999999</v>
      </c>
      <c r="AF16" s="76">
        <f>AVERAGE(B16:AE16)</f>
        <v>18.065800000000003</v>
      </c>
    </row>
    <row r="17" spans="1:33" ht="21" customHeight="1" x14ac:dyDescent="0.4">
      <c r="A17" s="13" t="s">
        <v>31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3" ht="21" customHeight="1" x14ac:dyDescent="0.4">
      <c r="A18" s="11" t="s">
        <v>8</v>
      </c>
      <c r="B18" s="75">
        <v>15.9</v>
      </c>
      <c r="C18" s="75">
        <v>15.9</v>
      </c>
      <c r="D18" s="75">
        <v>16</v>
      </c>
      <c r="E18" s="75">
        <v>16.600000000000001</v>
      </c>
      <c r="F18" s="75">
        <v>16.600000000000001</v>
      </c>
      <c r="G18" s="75">
        <v>15.5</v>
      </c>
      <c r="H18" s="75">
        <v>17.2</v>
      </c>
      <c r="I18" s="75">
        <v>17.3</v>
      </c>
      <c r="J18" s="75">
        <v>17.3</v>
      </c>
      <c r="K18" s="75">
        <v>17.5</v>
      </c>
      <c r="L18" s="75">
        <v>17.3</v>
      </c>
      <c r="M18" s="75">
        <v>16.2</v>
      </c>
      <c r="N18" s="75">
        <v>16</v>
      </c>
      <c r="O18" s="75">
        <v>16.399999999999999</v>
      </c>
      <c r="P18" s="75">
        <v>16.7</v>
      </c>
      <c r="Q18" s="75">
        <v>15.3</v>
      </c>
      <c r="R18" s="75">
        <v>17.3</v>
      </c>
      <c r="S18" s="75">
        <v>17.5</v>
      </c>
      <c r="T18" s="75">
        <v>17.600000000000001</v>
      </c>
      <c r="U18" s="75">
        <v>16.8</v>
      </c>
      <c r="V18" s="75">
        <v>16</v>
      </c>
      <c r="W18" s="75">
        <v>16.8</v>
      </c>
      <c r="X18" s="75">
        <v>15</v>
      </c>
      <c r="Y18" s="75">
        <v>15.5</v>
      </c>
      <c r="Z18" s="75">
        <v>17.5</v>
      </c>
      <c r="AA18" s="75">
        <v>15.9</v>
      </c>
      <c r="AB18" s="75">
        <v>16.100000000000001</v>
      </c>
      <c r="AC18" s="75">
        <v>16.3</v>
      </c>
      <c r="AD18" s="75">
        <v>18</v>
      </c>
      <c r="AE18" s="75">
        <v>19</v>
      </c>
      <c r="AF18" s="75"/>
    </row>
    <row r="19" spans="1:33" ht="21" customHeight="1" x14ac:dyDescent="0.4">
      <c r="A19" s="15" t="s">
        <v>26</v>
      </c>
      <c r="B19" s="178">
        <v>0</v>
      </c>
      <c r="C19" s="178">
        <v>0</v>
      </c>
      <c r="D19" s="178">
        <v>0</v>
      </c>
      <c r="E19" s="178">
        <v>0</v>
      </c>
      <c r="F19" s="178">
        <v>0</v>
      </c>
      <c r="G19" s="75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75">
        <v>0</v>
      </c>
      <c r="O19" s="75">
        <v>0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8">
        <v>0</v>
      </c>
      <c r="W19" s="75">
        <v>0</v>
      </c>
      <c r="X19" s="178">
        <v>0</v>
      </c>
      <c r="Y19" s="178">
        <v>0</v>
      </c>
      <c r="Z19" s="178">
        <v>0</v>
      </c>
      <c r="AA19" s="178">
        <v>0</v>
      </c>
      <c r="AB19" s="117">
        <v>0</v>
      </c>
      <c r="AC19" s="117">
        <v>0</v>
      </c>
      <c r="AD19" s="178">
        <v>0</v>
      </c>
      <c r="AE19" s="178">
        <v>0</v>
      </c>
      <c r="AF19" s="75"/>
    </row>
    <row r="20" spans="1:33" ht="21" customHeight="1" x14ac:dyDescent="0.4">
      <c r="A20" s="11" t="s">
        <v>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12" t="s">
        <v>20</v>
      </c>
    </row>
    <row r="21" spans="1:33" ht="21" customHeight="1" x14ac:dyDescent="0.4">
      <c r="A21" s="11" t="s">
        <v>23</v>
      </c>
      <c r="B21" s="81">
        <v>68</v>
      </c>
      <c r="C21" s="81">
        <v>60</v>
      </c>
      <c r="D21" s="81">
        <v>45</v>
      </c>
      <c r="E21" s="81">
        <v>46</v>
      </c>
      <c r="F21" s="81">
        <v>65</v>
      </c>
      <c r="G21" s="81">
        <v>75</v>
      </c>
      <c r="H21" s="81">
        <v>65</v>
      </c>
      <c r="I21" s="81">
        <v>70</v>
      </c>
      <c r="J21" s="81">
        <v>85</v>
      </c>
      <c r="K21" s="81">
        <v>59</v>
      </c>
      <c r="L21" s="81">
        <v>46</v>
      </c>
      <c r="M21" s="81">
        <v>55</v>
      </c>
      <c r="N21" s="81">
        <v>65</v>
      </c>
      <c r="O21" s="81">
        <v>90</v>
      </c>
      <c r="P21" s="81">
        <v>55</v>
      </c>
      <c r="Q21" s="81">
        <v>62</v>
      </c>
      <c r="R21" s="81">
        <v>65</v>
      </c>
      <c r="S21" s="81">
        <v>70</v>
      </c>
      <c r="T21" s="81">
        <v>58</v>
      </c>
      <c r="U21" s="81">
        <v>65</v>
      </c>
      <c r="V21" s="81">
        <v>80</v>
      </c>
      <c r="W21" s="81">
        <v>60</v>
      </c>
      <c r="X21" s="81">
        <v>60</v>
      </c>
      <c r="Y21" s="81">
        <v>62</v>
      </c>
      <c r="Z21" s="81">
        <v>60</v>
      </c>
      <c r="AA21" s="81">
        <v>57</v>
      </c>
      <c r="AB21" s="81">
        <v>70</v>
      </c>
      <c r="AC21" s="81">
        <v>95</v>
      </c>
      <c r="AD21" s="81">
        <v>50</v>
      </c>
      <c r="AE21" s="81">
        <v>85</v>
      </c>
      <c r="AF21" s="81"/>
    </row>
    <row r="22" spans="1:33" ht="21" customHeight="1" x14ac:dyDescent="0.4">
      <c r="A22" s="11" t="s">
        <v>22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12" t="s">
        <v>20</v>
      </c>
    </row>
    <row r="23" spans="1:33" ht="21" customHeight="1" x14ac:dyDescent="0.4">
      <c r="A23" s="11" t="s">
        <v>24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3" ht="21" customHeight="1" x14ac:dyDescent="0.4">
      <c r="A24" s="11" t="s">
        <v>25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3" ht="21" customHeight="1" x14ac:dyDescent="0.4">
      <c r="A25" s="11" t="s">
        <v>17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3" ht="21" customHeight="1" x14ac:dyDescent="0.4">
      <c r="A26" s="11" t="s">
        <v>5</v>
      </c>
      <c r="B26" s="178">
        <v>2.5</v>
      </c>
      <c r="C26" s="178">
        <v>2.5</v>
      </c>
      <c r="D26" s="75">
        <v>2.5</v>
      </c>
      <c r="E26" s="75">
        <v>1.8</v>
      </c>
      <c r="F26" s="75">
        <v>1.8</v>
      </c>
      <c r="G26" s="75">
        <v>1.8</v>
      </c>
      <c r="H26" s="75">
        <v>1.8</v>
      </c>
      <c r="I26" s="75">
        <v>1.8</v>
      </c>
      <c r="J26" s="75">
        <v>1.8</v>
      </c>
      <c r="K26" s="75">
        <v>1.8</v>
      </c>
      <c r="L26" s="75">
        <v>1.8</v>
      </c>
      <c r="M26" s="75">
        <v>1.8</v>
      </c>
      <c r="N26" s="75">
        <v>1.8</v>
      </c>
      <c r="O26" s="75">
        <v>1.8</v>
      </c>
      <c r="P26" s="75">
        <v>1.8</v>
      </c>
      <c r="Q26" s="75">
        <v>1.5</v>
      </c>
      <c r="R26" s="75">
        <v>1.5</v>
      </c>
      <c r="S26" s="75">
        <v>1.5</v>
      </c>
      <c r="T26" s="75">
        <v>1.5</v>
      </c>
      <c r="U26" s="75">
        <v>1.5</v>
      </c>
      <c r="V26" s="75">
        <v>1.5</v>
      </c>
      <c r="W26" s="75">
        <v>1.5</v>
      </c>
      <c r="X26" s="75">
        <v>2.9</v>
      </c>
      <c r="Y26" s="75">
        <v>2.9</v>
      </c>
      <c r="Z26" s="75">
        <v>2.9</v>
      </c>
      <c r="AA26" s="75">
        <v>2.9</v>
      </c>
      <c r="AB26" s="75">
        <v>2.9</v>
      </c>
      <c r="AC26" s="75">
        <v>2.9</v>
      </c>
      <c r="AD26" s="75">
        <v>2.9</v>
      </c>
      <c r="AE26" s="75">
        <v>2.9</v>
      </c>
      <c r="AF26" s="75"/>
    </row>
    <row r="27" spans="1:33" ht="21" customHeight="1" x14ac:dyDescent="0.4">
      <c r="A27" s="11" t="s">
        <v>10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3" ht="21" customHeight="1" x14ac:dyDescent="0.4">
      <c r="A28" s="11" t="s">
        <v>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3" ht="21" customHeight="1" x14ac:dyDescent="0.4">
      <c r="A29" s="7"/>
      <c r="B29" s="76">
        <f>SUM(B18+B19+B20+B25+B26+B27+B28)</f>
        <v>18.399999999999999</v>
      </c>
      <c r="C29" s="76">
        <f t="shared" ref="C29:AE29" si="2">SUM(C18+C19+C20+C25+C26+C27+C28)</f>
        <v>18.399999999999999</v>
      </c>
      <c r="D29" s="76">
        <f t="shared" si="2"/>
        <v>18.5</v>
      </c>
      <c r="E29" s="76">
        <f t="shared" si="2"/>
        <v>18.400000000000002</v>
      </c>
      <c r="F29" s="76">
        <f t="shared" si="2"/>
        <v>18.400000000000002</v>
      </c>
      <c r="G29" s="76">
        <f t="shared" si="2"/>
        <v>17.3</v>
      </c>
      <c r="H29" s="76">
        <f t="shared" si="2"/>
        <v>19</v>
      </c>
      <c r="I29" s="76">
        <f t="shared" si="2"/>
        <v>19.100000000000001</v>
      </c>
      <c r="J29" s="76">
        <f t="shared" si="2"/>
        <v>19.100000000000001</v>
      </c>
      <c r="K29" s="76">
        <f t="shared" si="2"/>
        <v>19.3</v>
      </c>
      <c r="L29" s="76">
        <f t="shared" si="2"/>
        <v>19.100000000000001</v>
      </c>
      <c r="M29" s="76">
        <f t="shared" si="2"/>
        <v>18</v>
      </c>
      <c r="N29" s="76">
        <f t="shared" si="2"/>
        <v>17.8</v>
      </c>
      <c r="O29" s="76">
        <f t="shared" si="2"/>
        <v>18.2</v>
      </c>
      <c r="P29" s="76">
        <f t="shared" si="2"/>
        <v>18.5</v>
      </c>
      <c r="Q29" s="76">
        <f t="shared" si="2"/>
        <v>16.8</v>
      </c>
      <c r="R29" s="76">
        <f t="shared" si="2"/>
        <v>18.8</v>
      </c>
      <c r="S29" s="76">
        <f t="shared" si="2"/>
        <v>19</v>
      </c>
      <c r="T29" s="76">
        <f t="shared" si="2"/>
        <v>19.100000000000001</v>
      </c>
      <c r="U29" s="76">
        <f t="shared" si="2"/>
        <v>18.3</v>
      </c>
      <c r="V29" s="76">
        <f t="shared" si="2"/>
        <v>17.5</v>
      </c>
      <c r="W29" s="76">
        <f t="shared" si="2"/>
        <v>18.3</v>
      </c>
      <c r="X29" s="76">
        <f t="shared" si="2"/>
        <v>17.899999999999999</v>
      </c>
      <c r="Y29" s="76">
        <f t="shared" si="2"/>
        <v>18.399999999999999</v>
      </c>
      <c r="Z29" s="76">
        <f t="shared" si="2"/>
        <v>20.399999999999999</v>
      </c>
      <c r="AA29" s="76">
        <f t="shared" si="2"/>
        <v>18.8</v>
      </c>
      <c r="AB29" s="76">
        <f t="shared" si="2"/>
        <v>19</v>
      </c>
      <c r="AC29" s="76">
        <f t="shared" si="2"/>
        <v>19.2</v>
      </c>
      <c r="AD29" s="76">
        <f t="shared" si="2"/>
        <v>20.9</v>
      </c>
      <c r="AE29" s="76">
        <f t="shared" si="2"/>
        <v>21.9</v>
      </c>
      <c r="AF29" s="76">
        <f>AVERAGE(B29:AE29)</f>
        <v>18.726666666666667</v>
      </c>
    </row>
    <row r="30" spans="1:33" ht="21" customHeight="1" x14ac:dyDescent="0.4">
      <c r="A30" s="8" t="s">
        <v>11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3" ht="21" customHeight="1" x14ac:dyDescent="0.4">
      <c r="A31" s="7" t="s">
        <v>12</v>
      </c>
      <c r="B31" s="75">
        <v>1.99472</v>
      </c>
      <c r="C31" s="75">
        <v>1.9896</v>
      </c>
      <c r="D31" s="75">
        <v>1.7699</v>
      </c>
      <c r="E31" s="75">
        <v>0</v>
      </c>
      <c r="F31" s="75">
        <v>0</v>
      </c>
      <c r="G31" s="75">
        <v>0</v>
      </c>
      <c r="H31" s="75">
        <v>2.151208</v>
      </c>
      <c r="I31" s="75">
        <v>2.2332999999999998</v>
      </c>
      <c r="J31" s="75">
        <v>2.2271999999999998</v>
      </c>
      <c r="K31" s="75">
        <v>1.9822</v>
      </c>
      <c r="L31" s="75">
        <v>2.13774</v>
      </c>
      <c r="M31" s="75">
        <v>0</v>
      </c>
      <c r="N31" s="75">
        <v>0</v>
      </c>
      <c r="O31" s="75">
        <v>0</v>
      </c>
      <c r="P31" s="75">
        <v>2.5998079999999999</v>
      </c>
      <c r="Q31" s="75">
        <v>2.5694080000000001</v>
      </c>
      <c r="R31" s="75">
        <v>2.5694080000000001</v>
      </c>
      <c r="S31" s="75">
        <v>2.0453760000000001</v>
      </c>
      <c r="T31" s="75">
        <v>1.9450499999999999</v>
      </c>
      <c r="U31" s="75">
        <v>2.4538500000000001</v>
      </c>
      <c r="V31" s="75">
        <v>2.6667320000000001</v>
      </c>
      <c r="W31" s="75">
        <v>2.922336</v>
      </c>
      <c r="X31" s="75">
        <v>1.847296</v>
      </c>
      <c r="Y31" s="75">
        <v>1.889408</v>
      </c>
      <c r="Z31" s="75">
        <v>1.571288</v>
      </c>
      <c r="AA31" s="75">
        <v>1.9330959999999999</v>
      </c>
      <c r="AB31" s="75">
        <v>0</v>
      </c>
      <c r="AC31" s="75">
        <v>0</v>
      </c>
      <c r="AD31" s="75">
        <v>0</v>
      </c>
      <c r="AE31" s="75">
        <v>2.341888</v>
      </c>
      <c r="AF31" s="75"/>
    </row>
    <row r="32" spans="1:33" ht="21" customHeight="1" x14ac:dyDescent="0.4">
      <c r="A32" s="7" t="s">
        <v>29</v>
      </c>
      <c r="B32" s="75">
        <v>0</v>
      </c>
      <c r="C32" s="75">
        <v>0</v>
      </c>
      <c r="D32" s="75">
        <v>0</v>
      </c>
      <c r="E32" s="75">
        <v>2.1405319999999999</v>
      </c>
      <c r="F32" s="75">
        <v>1.2234080000000001</v>
      </c>
      <c r="G32" s="75">
        <v>2.3047520000000001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0.785632</v>
      </c>
      <c r="N32" s="75">
        <v>2.1064959999999999</v>
      </c>
      <c r="O32" s="75">
        <v>2.7112319999999999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2.5265240000000002</v>
      </c>
      <c r="AC32" s="75">
        <v>2.5409600000000001</v>
      </c>
      <c r="AD32" s="75">
        <v>2.1559400000000002</v>
      </c>
      <c r="AE32" s="75">
        <v>0</v>
      </c>
      <c r="AF32" s="75">
        <f>SUM(B32:AE32)</f>
        <v>18.495476</v>
      </c>
    </row>
    <row r="33" spans="1:37" ht="21" customHeight="1" x14ac:dyDescent="0.4">
      <c r="A33" s="7" t="s">
        <v>4</v>
      </c>
      <c r="B33" s="75">
        <v>1.2570570000000001</v>
      </c>
      <c r="C33" s="75">
        <v>0.99743999999999999</v>
      </c>
      <c r="D33" s="75">
        <v>0.93189999999999995</v>
      </c>
      <c r="E33" s="75">
        <v>1.00284</v>
      </c>
      <c r="F33" s="75">
        <v>1.1728499999999999</v>
      </c>
      <c r="G33" s="75">
        <v>0.99795999999999996</v>
      </c>
      <c r="H33" s="75">
        <v>1.20716</v>
      </c>
      <c r="I33" s="75">
        <v>0.86809099999999995</v>
      </c>
      <c r="J33" s="75">
        <v>1.1379189999999999</v>
      </c>
      <c r="K33" s="75">
        <v>1.2313499999999999</v>
      </c>
      <c r="L33" s="75">
        <v>0.91335999999999995</v>
      </c>
      <c r="M33" s="75">
        <v>1.0435490000000001</v>
      </c>
      <c r="N33" s="75">
        <v>0.99818399999999996</v>
      </c>
      <c r="O33" s="75">
        <v>0.88203699999999996</v>
      </c>
      <c r="P33" s="75">
        <v>1.0563400000000001</v>
      </c>
      <c r="Q33" s="75">
        <v>0.91450900000000002</v>
      </c>
      <c r="R33" s="75">
        <v>1.15703</v>
      </c>
      <c r="S33" s="75">
        <v>1.13269</v>
      </c>
      <c r="T33" s="75">
        <v>1.2256100000000001</v>
      </c>
      <c r="U33" s="75">
        <v>0.73709999999999998</v>
      </c>
      <c r="V33" s="75">
        <v>1.0264800000000001</v>
      </c>
      <c r="W33" s="75">
        <v>1.083531</v>
      </c>
      <c r="X33" s="75">
        <v>1.054079</v>
      </c>
      <c r="Y33" s="75">
        <v>0.97130000000000005</v>
      </c>
      <c r="Z33" s="75">
        <v>1.1964300000000001</v>
      </c>
      <c r="AA33" s="75">
        <v>1.017746</v>
      </c>
      <c r="AB33" s="75">
        <v>0.99136500000000005</v>
      </c>
      <c r="AC33" s="75">
        <v>1.11215</v>
      </c>
      <c r="AD33" s="75">
        <v>0.93767900000000004</v>
      </c>
      <c r="AE33" s="75">
        <v>1.05074</v>
      </c>
      <c r="AF33" s="75"/>
    </row>
    <row r="34" spans="1:37" ht="21" customHeight="1" x14ac:dyDescent="0.4">
      <c r="A34" s="7" t="s">
        <v>13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</row>
    <row r="35" spans="1:37" ht="21" customHeight="1" x14ac:dyDescent="0.4">
      <c r="A35" s="7" t="s">
        <v>10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</row>
    <row r="36" spans="1:37" ht="21" customHeight="1" x14ac:dyDescent="0.4">
      <c r="A36" s="8"/>
      <c r="B36" s="76">
        <f t="shared" ref="B36:AE36" si="3">SUM(B31:B35)</f>
        <v>3.2517770000000001</v>
      </c>
      <c r="C36" s="76">
        <f t="shared" si="3"/>
        <v>2.9870399999999999</v>
      </c>
      <c r="D36" s="76">
        <f t="shared" si="3"/>
        <v>2.7018</v>
      </c>
      <c r="E36" s="76">
        <f t="shared" si="3"/>
        <v>3.1433719999999998</v>
      </c>
      <c r="F36" s="76">
        <f t="shared" si="3"/>
        <v>2.396258</v>
      </c>
      <c r="G36" s="76">
        <f t="shared" si="3"/>
        <v>3.3027120000000001</v>
      </c>
      <c r="H36" s="76">
        <f t="shared" si="3"/>
        <v>3.358368</v>
      </c>
      <c r="I36" s="76">
        <f t="shared" si="3"/>
        <v>3.1013909999999996</v>
      </c>
      <c r="J36" s="76">
        <f t="shared" si="3"/>
        <v>3.365119</v>
      </c>
      <c r="K36" s="76">
        <f t="shared" si="3"/>
        <v>3.2135499999999997</v>
      </c>
      <c r="L36" s="76">
        <f t="shared" si="3"/>
        <v>3.0510999999999999</v>
      </c>
      <c r="M36" s="76">
        <f t="shared" si="3"/>
        <v>1.8291810000000002</v>
      </c>
      <c r="N36" s="76">
        <f t="shared" si="3"/>
        <v>3.1046800000000001</v>
      </c>
      <c r="O36" s="76">
        <f t="shared" si="3"/>
        <v>3.5932689999999998</v>
      </c>
      <c r="P36" s="76">
        <f t="shared" si="3"/>
        <v>3.656148</v>
      </c>
      <c r="Q36" s="76">
        <f t="shared" si="3"/>
        <v>3.4839169999999999</v>
      </c>
      <c r="R36" s="76">
        <f t="shared" si="3"/>
        <v>3.7264379999999999</v>
      </c>
      <c r="S36" s="76">
        <f t="shared" si="3"/>
        <v>3.1780660000000003</v>
      </c>
      <c r="T36" s="76">
        <f t="shared" si="3"/>
        <v>3.1706599999999998</v>
      </c>
      <c r="U36" s="76">
        <f t="shared" si="3"/>
        <v>3.19095</v>
      </c>
      <c r="V36" s="76">
        <f t="shared" si="3"/>
        <v>3.6932119999999999</v>
      </c>
      <c r="W36" s="76">
        <f t="shared" si="3"/>
        <v>4.0058670000000003</v>
      </c>
      <c r="X36" s="76">
        <f t="shared" si="3"/>
        <v>2.9013749999999998</v>
      </c>
      <c r="Y36" s="76">
        <f t="shared" si="3"/>
        <v>2.8607079999999998</v>
      </c>
      <c r="Z36" s="76">
        <f t="shared" si="3"/>
        <v>2.7677180000000003</v>
      </c>
      <c r="AA36" s="76">
        <f t="shared" si="3"/>
        <v>2.9508419999999997</v>
      </c>
      <c r="AB36" s="76">
        <f t="shared" si="3"/>
        <v>3.5178890000000003</v>
      </c>
      <c r="AC36" s="76">
        <f t="shared" si="3"/>
        <v>3.6531099999999999</v>
      </c>
      <c r="AD36" s="76">
        <f t="shared" si="3"/>
        <v>3.0936190000000003</v>
      </c>
      <c r="AE36" s="76">
        <f t="shared" si="3"/>
        <v>3.3926280000000002</v>
      </c>
      <c r="AF36" s="76">
        <f>AVERAGE(B36:AE36)</f>
        <v>3.188092133333333</v>
      </c>
    </row>
    <row r="37" spans="1:37" ht="21" customHeight="1" x14ac:dyDescent="0.4">
      <c r="A37" s="8" t="s">
        <v>32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</row>
    <row r="38" spans="1:37" ht="21" customHeight="1" x14ac:dyDescent="0.4">
      <c r="A38" s="7" t="s">
        <v>4</v>
      </c>
      <c r="B38" s="83">
        <v>0.5</v>
      </c>
      <c r="C38" s="83">
        <v>0.2</v>
      </c>
      <c r="D38" s="83">
        <v>0.4</v>
      </c>
      <c r="E38" s="83">
        <v>0.6</v>
      </c>
      <c r="F38" s="83">
        <v>0.5</v>
      </c>
      <c r="G38" s="83">
        <v>0.3</v>
      </c>
      <c r="H38" s="83">
        <v>0.5</v>
      </c>
      <c r="I38" s="83">
        <v>0.6</v>
      </c>
      <c r="J38" s="83">
        <v>0.4</v>
      </c>
      <c r="K38" s="83">
        <v>0.3</v>
      </c>
      <c r="L38" s="83">
        <v>0.6</v>
      </c>
      <c r="M38" s="83">
        <v>0.3</v>
      </c>
      <c r="N38" s="83">
        <v>0.7</v>
      </c>
      <c r="O38" s="83">
        <v>0.4</v>
      </c>
      <c r="P38" s="83">
        <v>0.7</v>
      </c>
      <c r="Q38" s="83">
        <v>0.3</v>
      </c>
      <c r="R38" s="83">
        <v>0.4</v>
      </c>
      <c r="S38" s="83">
        <v>0.5</v>
      </c>
      <c r="T38" s="83">
        <v>0.7</v>
      </c>
      <c r="U38" s="83">
        <v>0.3</v>
      </c>
      <c r="V38" s="83">
        <v>0.4</v>
      </c>
      <c r="W38" s="83">
        <v>0.7</v>
      </c>
      <c r="X38" s="83">
        <v>0.2</v>
      </c>
      <c r="Y38" s="83">
        <v>0.3</v>
      </c>
      <c r="Z38" s="83">
        <v>0.6</v>
      </c>
      <c r="AA38" s="83">
        <v>0.4</v>
      </c>
      <c r="AB38" s="83">
        <v>0.7</v>
      </c>
      <c r="AC38" s="75">
        <v>0.3</v>
      </c>
      <c r="AD38" s="75">
        <v>0.7</v>
      </c>
      <c r="AE38" s="75">
        <v>0.3</v>
      </c>
      <c r="AF38" s="76">
        <f>AVERAGE(B38:AE38)</f>
        <v>0.45999999999999996</v>
      </c>
    </row>
    <row r="39" spans="1:37" ht="21" customHeight="1" x14ac:dyDescent="0.4">
      <c r="A39" s="7" t="s">
        <v>15</v>
      </c>
      <c r="B39" s="76">
        <f t="shared" ref="B39:P39" si="4">SUM(B38,B36,B29,B16,B9)</f>
        <v>56.084091999999998</v>
      </c>
      <c r="C39" s="76">
        <f t="shared" si="4"/>
        <v>55.295294499999997</v>
      </c>
      <c r="D39" s="76">
        <f t="shared" si="4"/>
        <v>53.761833500000002</v>
      </c>
      <c r="E39" s="76">
        <f t="shared" si="4"/>
        <v>53.346868500000006</v>
      </c>
      <c r="F39" s="76">
        <f t="shared" si="4"/>
        <v>54.289115250000009</v>
      </c>
      <c r="G39" s="76">
        <f t="shared" si="4"/>
        <v>54.471264750000003</v>
      </c>
      <c r="H39" s="76">
        <f t="shared" si="4"/>
        <v>56.524944749999996</v>
      </c>
      <c r="I39" s="76">
        <f t="shared" si="4"/>
        <v>56.529032750000006</v>
      </c>
      <c r="J39" s="76">
        <f t="shared" si="4"/>
        <v>56.00421025</v>
      </c>
      <c r="K39" s="76">
        <f t="shared" si="4"/>
        <v>55.832040500000005</v>
      </c>
      <c r="L39" s="76">
        <f t="shared" si="4"/>
        <v>56.850581249999998</v>
      </c>
      <c r="M39" s="76">
        <f t="shared" si="4"/>
        <v>53.591677999999995</v>
      </c>
      <c r="N39" s="76">
        <f t="shared" si="4"/>
        <v>55.671185750000006</v>
      </c>
      <c r="O39" s="76">
        <f t="shared" si="4"/>
        <v>56.633964500000005</v>
      </c>
      <c r="P39" s="76">
        <f t="shared" si="4"/>
        <v>57.668092999999999</v>
      </c>
      <c r="Q39" s="76">
        <f t="shared" ref="Q39:AE39" si="5">SUM(Q38,Q36,Q29,Q16,Q9)</f>
        <v>54.248899249999994</v>
      </c>
      <c r="R39" s="76">
        <f t="shared" si="5"/>
        <v>57.281070999999997</v>
      </c>
      <c r="S39" s="76">
        <f t="shared" si="5"/>
        <v>57.902467000000001</v>
      </c>
      <c r="T39" s="76">
        <f t="shared" si="5"/>
        <v>60.469897000000003</v>
      </c>
      <c r="U39" s="76">
        <f t="shared" si="5"/>
        <v>58.280416250000002</v>
      </c>
      <c r="V39" s="76">
        <f t="shared" si="5"/>
        <v>57.525350250000002</v>
      </c>
      <c r="W39" s="76">
        <f t="shared" si="5"/>
        <v>57.226630749999998</v>
      </c>
      <c r="X39" s="76">
        <f t="shared" si="5"/>
        <v>54.325073500000002</v>
      </c>
      <c r="Y39" s="76">
        <f t="shared" si="5"/>
        <v>55.838116749999998</v>
      </c>
      <c r="Z39" s="76">
        <f t="shared" si="5"/>
        <v>59.512907999999996</v>
      </c>
      <c r="AA39" s="76">
        <f t="shared" si="5"/>
        <v>58.94809575</v>
      </c>
      <c r="AB39" s="76">
        <f t="shared" si="5"/>
        <v>59.383802749999994</v>
      </c>
      <c r="AC39" s="76">
        <f t="shared" si="5"/>
        <v>59.933046999999995</v>
      </c>
      <c r="AD39" s="76">
        <f t="shared" si="5"/>
        <v>62.512785749999992</v>
      </c>
      <c r="AE39" s="76">
        <f t="shared" si="5"/>
        <v>63.733906249999997</v>
      </c>
      <c r="AF39" s="76"/>
    </row>
    <row r="40" spans="1:37" ht="21" customHeight="1" x14ac:dyDescent="0.4">
      <c r="A40" s="7" t="s">
        <v>16</v>
      </c>
      <c r="B40" s="69">
        <f t="shared" ref="B40:AE40" si="6">-SUM(B14+B15+B27+B28+B34+B35)</f>
        <v>0</v>
      </c>
      <c r="C40" s="69">
        <f t="shared" si="6"/>
        <v>0</v>
      </c>
      <c r="D40" s="69">
        <f t="shared" si="6"/>
        <v>0</v>
      </c>
      <c r="E40" s="69">
        <f t="shared" si="6"/>
        <v>0</v>
      </c>
      <c r="F40" s="69">
        <f t="shared" si="6"/>
        <v>0</v>
      </c>
      <c r="G40" s="69">
        <f t="shared" si="6"/>
        <v>0</v>
      </c>
      <c r="H40" s="69">
        <f t="shared" si="6"/>
        <v>0</v>
      </c>
      <c r="I40" s="69">
        <f t="shared" si="6"/>
        <v>0</v>
      </c>
      <c r="J40" s="69">
        <f t="shared" si="6"/>
        <v>0</v>
      </c>
      <c r="K40" s="69">
        <f t="shared" si="6"/>
        <v>0</v>
      </c>
      <c r="L40" s="69">
        <f t="shared" si="6"/>
        <v>0</v>
      </c>
      <c r="M40" s="69">
        <f t="shared" si="6"/>
        <v>0</v>
      </c>
      <c r="N40" s="69">
        <f t="shared" si="6"/>
        <v>0</v>
      </c>
      <c r="O40" s="69">
        <f t="shared" si="6"/>
        <v>0</v>
      </c>
      <c r="P40" s="69">
        <f t="shared" si="6"/>
        <v>0</v>
      </c>
      <c r="Q40" s="69">
        <f t="shared" si="6"/>
        <v>0</v>
      </c>
      <c r="R40" s="69">
        <f t="shared" si="6"/>
        <v>0</v>
      </c>
      <c r="S40" s="69">
        <f t="shared" si="6"/>
        <v>0</v>
      </c>
      <c r="T40" s="69">
        <f t="shared" si="6"/>
        <v>0</v>
      </c>
      <c r="U40" s="69">
        <f t="shared" si="6"/>
        <v>-0.36799999999999999</v>
      </c>
      <c r="V40" s="69">
        <f t="shared" si="6"/>
        <v>0</v>
      </c>
      <c r="W40" s="69">
        <f t="shared" si="6"/>
        <v>0</v>
      </c>
      <c r="X40" s="69">
        <f t="shared" si="6"/>
        <v>0</v>
      </c>
      <c r="Y40" s="69">
        <f t="shared" si="6"/>
        <v>0</v>
      </c>
      <c r="Z40" s="69">
        <f t="shared" si="6"/>
        <v>0</v>
      </c>
      <c r="AA40" s="69">
        <f t="shared" si="6"/>
        <v>0</v>
      </c>
      <c r="AB40" s="69">
        <f t="shared" si="6"/>
        <v>0</v>
      </c>
      <c r="AC40" s="69">
        <f t="shared" si="6"/>
        <v>0</v>
      </c>
      <c r="AD40" s="69">
        <f t="shared" si="6"/>
        <v>0</v>
      </c>
      <c r="AE40" s="69">
        <f t="shared" si="6"/>
        <v>0</v>
      </c>
      <c r="AF40" s="75"/>
    </row>
    <row r="41" spans="1:37" ht="21" customHeight="1" x14ac:dyDescent="0.4">
      <c r="A41" s="8" t="s">
        <v>20</v>
      </c>
      <c r="B41" s="76">
        <f t="shared" ref="B41:AE41" si="7">B39-B40</f>
        <v>56.084091999999998</v>
      </c>
      <c r="C41" s="76">
        <f t="shared" si="7"/>
        <v>55.295294499999997</v>
      </c>
      <c r="D41" s="76">
        <f t="shared" si="7"/>
        <v>53.761833500000002</v>
      </c>
      <c r="E41" s="76">
        <f t="shared" si="7"/>
        <v>53.346868500000006</v>
      </c>
      <c r="F41" s="76">
        <f t="shared" si="7"/>
        <v>54.289115250000009</v>
      </c>
      <c r="G41" s="76">
        <f t="shared" si="7"/>
        <v>54.471264750000003</v>
      </c>
      <c r="H41" s="76">
        <f t="shared" si="7"/>
        <v>56.524944749999996</v>
      </c>
      <c r="I41" s="76">
        <f t="shared" si="7"/>
        <v>56.529032750000006</v>
      </c>
      <c r="J41" s="76">
        <f t="shared" si="7"/>
        <v>56.00421025</v>
      </c>
      <c r="K41" s="76">
        <f t="shared" si="7"/>
        <v>55.832040500000005</v>
      </c>
      <c r="L41" s="76">
        <f t="shared" si="7"/>
        <v>56.850581249999998</v>
      </c>
      <c r="M41" s="76">
        <f t="shared" si="7"/>
        <v>53.591677999999995</v>
      </c>
      <c r="N41" s="76">
        <f t="shared" si="7"/>
        <v>55.671185750000006</v>
      </c>
      <c r="O41" s="76">
        <f t="shared" si="7"/>
        <v>56.633964500000005</v>
      </c>
      <c r="P41" s="76">
        <f t="shared" si="7"/>
        <v>57.668092999999999</v>
      </c>
      <c r="Q41" s="76">
        <f t="shared" si="7"/>
        <v>54.248899249999994</v>
      </c>
      <c r="R41" s="76">
        <f t="shared" si="7"/>
        <v>57.281070999999997</v>
      </c>
      <c r="S41" s="76">
        <f t="shared" si="7"/>
        <v>57.902467000000001</v>
      </c>
      <c r="T41" s="76">
        <f t="shared" si="7"/>
        <v>60.469897000000003</v>
      </c>
      <c r="U41" s="76">
        <f t="shared" si="7"/>
        <v>58.648416250000004</v>
      </c>
      <c r="V41" s="76">
        <f t="shared" si="7"/>
        <v>57.525350250000002</v>
      </c>
      <c r="W41" s="76">
        <f t="shared" si="7"/>
        <v>57.226630749999998</v>
      </c>
      <c r="X41" s="76">
        <f t="shared" si="7"/>
        <v>54.325073500000002</v>
      </c>
      <c r="Y41" s="76">
        <f t="shared" si="7"/>
        <v>55.838116749999998</v>
      </c>
      <c r="Z41" s="76">
        <f t="shared" si="7"/>
        <v>59.512907999999996</v>
      </c>
      <c r="AA41" s="76">
        <f t="shared" si="7"/>
        <v>58.94809575</v>
      </c>
      <c r="AB41" s="76">
        <f t="shared" si="7"/>
        <v>59.383802749999994</v>
      </c>
      <c r="AC41" s="76">
        <f t="shared" si="7"/>
        <v>59.933046999999995</v>
      </c>
      <c r="AD41" s="76">
        <f t="shared" si="7"/>
        <v>62.512785749999992</v>
      </c>
      <c r="AE41" s="76">
        <f t="shared" si="7"/>
        <v>63.733906249999997</v>
      </c>
      <c r="AF41" s="76">
        <f>AVERAGE(B41:AE41)</f>
        <v>57.001488883333323</v>
      </c>
    </row>
    <row r="42" spans="1:37" ht="20.149999999999999" customHeight="1" x14ac:dyDescent="0.45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4"/>
    </row>
    <row r="43" spans="1:37" ht="20.149999999999999" customHeight="1" x14ac:dyDescent="0.4">
      <c r="A43" s="7"/>
      <c r="B43" s="11"/>
      <c r="C43" s="11"/>
      <c r="D43" s="11"/>
      <c r="E43" s="11"/>
      <c r="F43" s="11"/>
      <c r="G43" s="11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>
        <f t="shared" ref="AK43" si="8">AK41-AK42</f>
        <v>0</v>
      </c>
    </row>
    <row r="44" spans="1:37" ht="20.149999999999999" customHeight="1" x14ac:dyDescent="0.4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7" ht="20.149999999999999" customHeight="1" x14ac:dyDescent="0.4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1:37" ht="20.149999999999999" customHeight="1" x14ac:dyDescent="0.4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</row>
    <row r="47" spans="1:37" ht="20.149999999999999" customHeight="1" x14ac:dyDescent="0.45">
      <c r="H47" s="74"/>
    </row>
    <row r="48" spans="1:37" ht="20.149999999999999" customHeight="1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2:32" ht="20.149999999999999" customHeight="1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2:32" ht="20.149999999999999" customHeight="1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2:32" ht="20.149999999999999" customHeight="1" x14ac:dyDescent="0.45">
      <c r="H51" s="74"/>
    </row>
    <row r="52" spans="2:32" ht="20.149999999999999" customHeight="1" x14ac:dyDescent="0.45">
      <c r="H52" s="74"/>
    </row>
    <row r="53" spans="2:32" ht="20.149999999999999" customHeight="1" x14ac:dyDescent="0.45">
      <c r="H53" s="74"/>
    </row>
    <row r="54" spans="2:32" ht="20.149999999999999" customHeight="1" x14ac:dyDescent="0.45">
      <c r="H54" s="74"/>
    </row>
    <row r="55" spans="2:32" ht="20.149999999999999" customHeight="1" x14ac:dyDescent="0.45">
      <c r="H55" s="74"/>
    </row>
    <row r="56" spans="2:32" ht="20.149999999999999" customHeight="1" x14ac:dyDescent="0.45">
      <c r="H56" s="74"/>
    </row>
    <row r="57" spans="2:32" ht="20.149999999999999" customHeight="1" x14ac:dyDescent="0.45">
      <c r="H57" s="74"/>
    </row>
    <row r="58" spans="2:32" ht="20.149999999999999" customHeight="1" x14ac:dyDescent="0.45">
      <c r="H58" s="74"/>
    </row>
    <row r="59" spans="2:32" ht="20.149999999999999" customHeight="1" x14ac:dyDescent="0.45">
      <c r="H59" s="74"/>
    </row>
    <row r="60" spans="2:32" ht="20.149999999999999" customHeight="1" x14ac:dyDescent="0.45">
      <c r="H60" s="74"/>
    </row>
    <row r="61" spans="2:32" ht="20.149999999999999" customHeight="1" x14ac:dyDescent="0.45">
      <c r="H61" s="74"/>
    </row>
    <row r="62" spans="2:32" ht="20.149999999999999" customHeight="1" x14ac:dyDescent="0.45">
      <c r="H62" s="74"/>
    </row>
    <row r="63" spans="2:32" ht="20.149999999999999" customHeight="1" x14ac:dyDescent="0.45">
      <c r="H63" s="74"/>
    </row>
    <row r="64" spans="2:32" ht="20.149999999999999" customHeight="1" x14ac:dyDescent="0.45">
      <c r="H64" s="74"/>
    </row>
    <row r="65" spans="8:8" ht="20.149999999999999" customHeight="1" x14ac:dyDescent="0.45">
      <c r="H65" s="74"/>
    </row>
    <row r="66" spans="8:8" ht="20.149999999999999" customHeight="1" x14ac:dyDescent="0.45">
      <c r="H66" s="74"/>
    </row>
    <row r="67" spans="8:8" ht="20.149999999999999" customHeight="1" x14ac:dyDescent="0.45">
      <c r="H67" s="74"/>
    </row>
    <row r="68" spans="8:8" ht="20.149999999999999" customHeight="1" x14ac:dyDescent="0.45">
      <c r="H68" s="74"/>
    </row>
    <row r="69" spans="8:8" ht="20.149999999999999" customHeight="1" x14ac:dyDescent="0.45">
      <c r="H69" s="74"/>
    </row>
    <row r="70" spans="8:8" ht="20.149999999999999" customHeight="1" x14ac:dyDescent="0.45">
      <c r="H70" s="74"/>
    </row>
    <row r="71" spans="8:8" ht="20.149999999999999" customHeight="1" x14ac:dyDescent="0.45">
      <c r="H71" s="74"/>
    </row>
    <row r="72" spans="8:8" ht="20.149999999999999" customHeight="1" x14ac:dyDescent="0.45">
      <c r="H72" s="74"/>
    </row>
    <row r="73" spans="8:8" ht="20.149999999999999" customHeight="1" x14ac:dyDescent="0.45">
      <c r="H73" s="74"/>
    </row>
    <row r="74" spans="8:8" ht="20.149999999999999" customHeight="1" x14ac:dyDescent="0.45">
      <c r="H74" s="74"/>
    </row>
  </sheetData>
  <phoneticPr fontId="18" type="noConversion"/>
  <pageMargins left="0.37" right="0.22" top="0.46" bottom="0.47" header="0.43" footer="0.5"/>
  <pageSetup scale="35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1" sqref="C31:C33"/>
    </sheetView>
  </sheetViews>
  <sheetFormatPr defaultColWidth="11.53515625" defaultRowHeight="20" x14ac:dyDescent="0.4"/>
  <cols>
    <col min="1" max="1" width="31.69140625" style="12" customWidth="1"/>
    <col min="2" max="33" width="8.23046875" style="12" customWidth="1"/>
    <col min="34" max="16384" width="11.53515625" style="12"/>
  </cols>
  <sheetData>
    <row r="1" spans="1:36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ht="21" customHeight="1" x14ac:dyDescent="0.4">
      <c r="A2" s="1">
        <v>43282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  <c r="AG3" s="4"/>
    </row>
    <row r="4" spans="1:36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ht="21" customHeight="1" x14ac:dyDescent="0.4">
      <c r="A5" s="7"/>
      <c r="B5" s="179">
        <v>1</v>
      </c>
      <c r="C5" s="179">
        <v>2</v>
      </c>
      <c r="D5" s="179">
        <v>3</v>
      </c>
      <c r="E5" s="179">
        <v>4</v>
      </c>
      <c r="F5" s="179">
        <v>5</v>
      </c>
      <c r="G5" s="179">
        <v>6</v>
      </c>
      <c r="H5" s="179">
        <v>7</v>
      </c>
      <c r="I5" s="179">
        <v>8</v>
      </c>
      <c r="J5" s="179">
        <v>9</v>
      </c>
      <c r="K5" s="179">
        <v>10</v>
      </c>
      <c r="L5" s="179">
        <v>11</v>
      </c>
      <c r="M5" s="179">
        <v>12</v>
      </c>
      <c r="N5" s="179">
        <v>13</v>
      </c>
      <c r="O5" s="179">
        <v>14</v>
      </c>
      <c r="P5" s="179">
        <v>15</v>
      </c>
      <c r="Q5" s="176">
        <v>16</v>
      </c>
      <c r="R5" s="176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76">
        <v>25</v>
      </c>
      <c r="AA5" s="176">
        <v>26</v>
      </c>
      <c r="AB5" s="176">
        <v>27</v>
      </c>
      <c r="AC5" s="176">
        <v>28</v>
      </c>
      <c r="AD5" s="176">
        <v>29</v>
      </c>
      <c r="AE5" s="176">
        <v>30</v>
      </c>
      <c r="AF5" s="176">
        <v>31</v>
      </c>
      <c r="AG5" s="176" t="s">
        <v>30</v>
      </c>
    </row>
    <row r="6" spans="1:36" ht="21" customHeight="1" x14ac:dyDescent="0.4">
      <c r="A6" s="8" t="s">
        <v>0</v>
      </c>
      <c r="B6" s="171"/>
      <c r="C6" s="171"/>
      <c r="D6" s="171"/>
      <c r="E6" s="171"/>
      <c r="F6" s="171"/>
      <c r="G6" s="171"/>
      <c r="H6" s="171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1"/>
      <c r="T6" s="171"/>
      <c r="U6" s="171"/>
      <c r="V6" s="171"/>
      <c r="W6" s="171"/>
      <c r="X6" s="171"/>
      <c r="Y6" s="171"/>
      <c r="Z6" s="172"/>
      <c r="AA6" s="172"/>
      <c r="AB6" s="172"/>
      <c r="AC6" s="172"/>
      <c r="AD6" s="172"/>
      <c r="AE6" s="172"/>
      <c r="AF6" s="172"/>
      <c r="AG6" s="177"/>
    </row>
    <row r="7" spans="1:36" ht="21" customHeight="1" x14ac:dyDescent="0.4">
      <c r="A7" s="7" t="s">
        <v>1</v>
      </c>
      <c r="B7" s="173">
        <v>0</v>
      </c>
      <c r="C7" s="174">
        <v>0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4">
        <v>0</v>
      </c>
      <c r="U7" s="174">
        <v>0</v>
      </c>
      <c r="V7" s="174">
        <v>0</v>
      </c>
      <c r="W7" s="174">
        <v>0</v>
      </c>
      <c r="X7" s="174">
        <v>0</v>
      </c>
      <c r="Y7" s="174">
        <v>0</v>
      </c>
      <c r="Z7" s="174">
        <v>0</v>
      </c>
      <c r="AA7" s="174">
        <v>0</v>
      </c>
      <c r="AB7" s="174">
        <v>0</v>
      </c>
      <c r="AC7" s="174">
        <v>0</v>
      </c>
      <c r="AD7" s="174">
        <v>0</v>
      </c>
      <c r="AE7" s="174">
        <v>0</v>
      </c>
      <c r="AF7" s="174">
        <v>0</v>
      </c>
      <c r="AG7" s="69"/>
    </row>
    <row r="8" spans="1:36" ht="21" customHeight="1" x14ac:dyDescent="0.4">
      <c r="A8" s="7" t="s">
        <v>2</v>
      </c>
      <c r="B8" s="173">
        <v>17.40053275</v>
      </c>
      <c r="C8" s="173">
        <v>18.586065749999999</v>
      </c>
      <c r="D8" s="173">
        <v>18.409808250000001</v>
      </c>
      <c r="E8" s="173">
        <v>17.69721775</v>
      </c>
      <c r="F8" s="173">
        <v>18.186812749999998</v>
      </c>
      <c r="G8" s="173">
        <v>17.5309785</v>
      </c>
      <c r="H8" s="173">
        <v>18.170954250000001</v>
      </c>
      <c r="I8" s="173">
        <v>18.230586250000002</v>
      </c>
      <c r="J8" s="173">
        <v>18.701114749999999</v>
      </c>
      <c r="K8" s="173">
        <v>19.60811275</v>
      </c>
      <c r="L8" s="173">
        <v>19.492526250000001</v>
      </c>
      <c r="M8" s="173">
        <v>19.445461000000002</v>
      </c>
      <c r="N8" s="173">
        <v>18.196011249999998</v>
      </c>
      <c r="O8" s="173">
        <v>17.729942749999996</v>
      </c>
      <c r="P8" s="173">
        <v>17.549600750000003</v>
      </c>
      <c r="Q8" s="173">
        <v>17.586753499999997</v>
      </c>
      <c r="R8" s="173">
        <v>18.710908999999997</v>
      </c>
      <c r="S8" s="173">
        <v>16.700518249999998</v>
      </c>
      <c r="T8" s="173">
        <v>17.861397249999996</v>
      </c>
      <c r="U8" s="173">
        <v>18.010942749999998</v>
      </c>
      <c r="V8" s="173">
        <v>15.968605999999999</v>
      </c>
      <c r="W8" s="173">
        <v>14.66778425</v>
      </c>
      <c r="X8" s="173">
        <v>17.648822250000002</v>
      </c>
      <c r="Y8" s="173">
        <v>17.054519750000001</v>
      </c>
      <c r="Z8" s="173">
        <v>16.466584749999996</v>
      </c>
      <c r="AA8" s="173">
        <v>16.743672500000002</v>
      </c>
      <c r="AB8" s="173">
        <v>16.709135249999996</v>
      </c>
      <c r="AC8" s="173">
        <v>16.445365000000002</v>
      </c>
      <c r="AD8" s="173">
        <v>15.973215250000001</v>
      </c>
      <c r="AE8" s="173">
        <v>15.529680749999999</v>
      </c>
      <c r="AF8" s="173">
        <v>17.057632499999997</v>
      </c>
      <c r="AG8" s="69"/>
    </row>
    <row r="9" spans="1:36" ht="21" customHeight="1" x14ac:dyDescent="0.4">
      <c r="A9" s="7"/>
      <c r="B9" s="141">
        <f t="shared" ref="B9:AE9" si="0">SUM(B7:B8)</f>
        <v>17.40053275</v>
      </c>
      <c r="C9" s="141">
        <f t="shared" si="0"/>
        <v>18.586065749999999</v>
      </c>
      <c r="D9" s="141">
        <f t="shared" si="0"/>
        <v>18.409808250000001</v>
      </c>
      <c r="E9" s="141">
        <f t="shared" si="0"/>
        <v>17.69721775</v>
      </c>
      <c r="F9" s="141">
        <f t="shared" si="0"/>
        <v>18.186812749999998</v>
      </c>
      <c r="G9" s="141">
        <f t="shared" si="0"/>
        <v>17.5309785</v>
      </c>
      <c r="H9" s="141">
        <f t="shared" si="0"/>
        <v>18.170954250000001</v>
      </c>
      <c r="I9" s="141">
        <f t="shared" si="0"/>
        <v>18.230586250000002</v>
      </c>
      <c r="J9" s="141">
        <f t="shared" si="0"/>
        <v>18.701114749999999</v>
      </c>
      <c r="K9" s="141">
        <f t="shared" si="0"/>
        <v>19.60811275</v>
      </c>
      <c r="L9" s="141">
        <f t="shared" si="0"/>
        <v>19.492526250000001</v>
      </c>
      <c r="M9" s="141">
        <f t="shared" si="0"/>
        <v>19.445461000000002</v>
      </c>
      <c r="N9" s="141">
        <f t="shared" si="0"/>
        <v>18.196011249999998</v>
      </c>
      <c r="O9" s="141">
        <f t="shared" si="0"/>
        <v>17.729942749999996</v>
      </c>
      <c r="P9" s="141">
        <f t="shared" si="0"/>
        <v>17.549600750000003</v>
      </c>
      <c r="Q9" s="141">
        <f t="shared" si="0"/>
        <v>17.586753499999997</v>
      </c>
      <c r="R9" s="141">
        <f t="shared" si="0"/>
        <v>18.710908999999997</v>
      </c>
      <c r="S9" s="141">
        <f t="shared" si="0"/>
        <v>16.700518249999998</v>
      </c>
      <c r="T9" s="141">
        <f t="shared" si="0"/>
        <v>17.861397249999996</v>
      </c>
      <c r="U9" s="141">
        <f t="shared" si="0"/>
        <v>18.010942749999998</v>
      </c>
      <c r="V9" s="141">
        <f t="shared" si="0"/>
        <v>15.968605999999999</v>
      </c>
      <c r="W9" s="141">
        <f t="shared" si="0"/>
        <v>14.66778425</v>
      </c>
      <c r="X9" s="141">
        <f t="shared" si="0"/>
        <v>17.648822250000002</v>
      </c>
      <c r="Y9" s="141">
        <f t="shared" si="0"/>
        <v>17.054519750000001</v>
      </c>
      <c r="Z9" s="141">
        <f t="shared" si="0"/>
        <v>16.466584749999996</v>
      </c>
      <c r="AA9" s="141">
        <f t="shared" si="0"/>
        <v>16.743672500000002</v>
      </c>
      <c r="AB9" s="141">
        <f t="shared" si="0"/>
        <v>16.709135249999996</v>
      </c>
      <c r="AC9" s="141">
        <f t="shared" si="0"/>
        <v>16.445365000000002</v>
      </c>
      <c r="AD9" s="141">
        <f t="shared" si="0"/>
        <v>15.973215250000001</v>
      </c>
      <c r="AE9" s="141">
        <f t="shared" si="0"/>
        <v>15.529680749999999</v>
      </c>
      <c r="AF9" s="141">
        <f>SUM(AF7:AF8)</f>
        <v>17.057632499999997</v>
      </c>
      <c r="AG9" s="141">
        <f>AVERAGE(C9:AF9)</f>
        <v>17.555691066666668</v>
      </c>
    </row>
    <row r="10" spans="1:36" ht="21" customHeight="1" x14ac:dyDescent="0.4">
      <c r="A10" s="8" t="s">
        <v>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pans="1:36" ht="21" customHeight="1" x14ac:dyDescent="0.4">
      <c r="A11" s="7" t="s">
        <v>18</v>
      </c>
      <c r="B11" s="145">
        <v>16.893999999999998</v>
      </c>
      <c r="C11" s="145">
        <v>17.439</v>
      </c>
      <c r="D11" s="145">
        <v>17.84</v>
      </c>
      <c r="E11" s="146">
        <v>18.376999999999999</v>
      </c>
      <c r="F11" s="145">
        <v>17.475999999999999</v>
      </c>
      <c r="G11" s="145">
        <v>17.196000000000002</v>
      </c>
      <c r="H11" s="147">
        <v>16.588000000000001</v>
      </c>
      <c r="I11" s="147">
        <v>16.907</v>
      </c>
      <c r="J11" s="147">
        <v>16.248000000000001</v>
      </c>
      <c r="K11" s="147">
        <v>17.119</v>
      </c>
      <c r="L11" s="145">
        <v>17.22</v>
      </c>
      <c r="M11" s="145">
        <v>17.184999999999999</v>
      </c>
      <c r="N11" s="145">
        <v>17.138000000000002</v>
      </c>
      <c r="O11" s="145">
        <v>17.132999999999999</v>
      </c>
      <c r="P11" s="145">
        <v>16.062000000000001</v>
      </c>
      <c r="Q11" s="145">
        <v>15.819000000000001</v>
      </c>
      <c r="R11" s="145">
        <v>16.141999999999999</v>
      </c>
      <c r="S11" s="145">
        <v>15.638</v>
      </c>
      <c r="T11" s="145">
        <v>15.753</v>
      </c>
      <c r="U11" s="145">
        <v>15.568</v>
      </c>
      <c r="V11" s="145">
        <v>15.294</v>
      </c>
      <c r="W11" s="145">
        <v>13.467000000000001</v>
      </c>
      <c r="X11" s="146">
        <v>14.326000000000001</v>
      </c>
      <c r="Y11" s="145">
        <v>14.198</v>
      </c>
      <c r="Z11" s="145">
        <v>12.521000000000001</v>
      </c>
      <c r="AA11" s="145">
        <v>14.054</v>
      </c>
      <c r="AB11" s="145">
        <v>14.382999999999999</v>
      </c>
      <c r="AC11" s="145">
        <v>13.88</v>
      </c>
      <c r="AD11" s="145">
        <v>13.974</v>
      </c>
      <c r="AE11" s="145">
        <v>15.151</v>
      </c>
      <c r="AF11" s="145">
        <v>14.763</v>
      </c>
      <c r="AG11" s="69"/>
    </row>
    <row r="12" spans="1:36" ht="21" customHeight="1" x14ac:dyDescent="0.4">
      <c r="A12" s="6" t="s">
        <v>26</v>
      </c>
      <c r="B12" s="145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  <c r="H12" s="147">
        <v>0</v>
      </c>
      <c r="I12" s="147">
        <v>0</v>
      </c>
      <c r="J12" s="147">
        <v>0.22189999999999999</v>
      </c>
      <c r="K12" s="147">
        <v>0.59199999999999997</v>
      </c>
      <c r="L12" s="145">
        <v>0.78</v>
      </c>
      <c r="M12" s="145">
        <v>0.96599999999999997</v>
      </c>
      <c r="N12" s="145">
        <v>1.016</v>
      </c>
      <c r="O12" s="145">
        <v>1.0229999999999999</v>
      </c>
      <c r="P12" s="145">
        <v>1.004</v>
      </c>
      <c r="Q12" s="145">
        <v>0.998</v>
      </c>
      <c r="R12" s="145">
        <v>1.02</v>
      </c>
      <c r="S12" s="145">
        <v>1</v>
      </c>
      <c r="T12" s="145">
        <v>0.83199999999999996</v>
      </c>
      <c r="U12" s="145">
        <v>1.0349999999999999</v>
      </c>
      <c r="V12" s="145">
        <v>1.018</v>
      </c>
      <c r="W12" s="145">
        <v>1.026</v>
      </c>
      <c r="X12" s="145">
        <v>0.998</v>
      </c>
      <c r="Y12" s="145">
        <v>1.0209999999999999</v>
      </c>
      <c r="Z12" s="145">
        <v>1.0580000000000001</v>
      </c>
      <c r="AA12" s="145">
        <v>1.034</v>
      </c>
      <c r="AB12" s="145">
        <v>1.0209999999999999</v>
      </c>
      <c r="AC12" s="145">
        <v>1.006</v>
      </c>
      <c r="AD12" s="145">
        <v>0.995</v>
      </c>
      <c r="AE12" s="145">
        <v>1.107</v>
      </c>
      <c r="AF12" s="145">
        <v>1.0269999999999999</v>
      </c>
      <c r="AG12" s="69"/>
    </row>
    <row r="13" spans="1:36" ht="21" customHeight="1" x14ac:dyDescent="0.4">
      <c r="A13" s="7" t="s">
        <v>5</v>
      </c>
      <c r="B13" s="145">
        <v>2.15</v>
      </c>
      <c r="C13" s="145">
        <v>3.3559999999999999</v>
      </c>
      <c r="D13" s="145">
        <v>3.31</v>
      </c>
      <c r="E13" s="145">
        <v>3.1160000000000001</v>
      </c>
      <c r="F13" s="145">
        <v>3.3439999999999999</v>
      </c>
      <c r="G13" s="145">
        <v>3.347</v>
      </c>
      <c r="H13" s="147">
        <v>3.4550000000000001</v>
      </c>
      <c r="I13" s="147">
        <v>3.423</v>
      </c>
      <c r="J13" s="147">
        <v>3.4769999999999999</v>
      </c>
      <c r="K13" s="147">
        <v>3.165</v>
      </c>
      <c r="L13" s="145">
        <v>3.2850000000000001</v>
      </c>
      <c r="M13" s="145">
        <v>3.49</v>
      </c>
      <c r="N13" s="145">
        <v>3.512</v>
      </c>
      <c r="O13" s="145">
        <v>3.452</v>
      </c>
      <c r="P13" s="145">
        <v>3.4460000000000002</v>
      </c>
      <c r="Q13" s="145">
        <v>3.1629999999999998</v>
      </c>
      <c r="R13" s="145">
        <v>3.3929999999999998</v>
      </c>
      <c r="S13" s="145">
        <v>3.387</v>
      </c>
      <c r="T13" s="145">
        <v>3.3610000000000002</v>
      </c>
      <c r="U13" s="145">
        <v>3.6110000000000002</v>
      </c>
      <c r="V13" s="145">
        <v>3.6629999999999998</v>
      </c>
      <c r="W13" s="145">
        <v>3.4769999999999999</v>
      </c>
      <c r="X13" s="145">
        <v>3.6360000000000001</v>
      </c>
      <c r="Y13" s="145">
        <v>3.5129999999999999</v>
      </c>
      <c r="Z13" s="145">
        <v>3.3660000000000001</v>
      </c>
      <c r="AA13" s="145">
        <v>3.4329999999999998</v>
      </c>
      <c r="AB13" s="145">
        <v>3.484</v>
      </c>
      <c r="AC13" s="145">
        <v>3.5</v>
      </c>
      <c r="AD13" s="145">
        <v>3.4940000000000002</v>
      </c>
      <c r="AE13" s="145">
        <v>3.3759999999999999</v>
      </c>
      <c r="AF13" s="145">
        <v>3.375</v>
      </c>
      <c r="AG13" s="69"/>
    </row>
    <row r="14" spans="1:36" ht="21" customHeight="1" x14ac:dyDescent="0.4">
      <c r="A14" s="7" t="s">
        <v>6</v>
      </c>
      <c r="B14" s="148">
        <v>0</v>
      </c>
      <c r="C14" s="148">
        <v>0</v>
      </c>
      <c r="D14" s="149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9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0</v>
      </c>
      <c r="AF14" s="148">
        <v>0</v>
      </c>
      <c r="AG14" s="69"/>
    </row>
    <row r="15" spans="1:36" ht="21" customHeight="1" x14ac:dyDescent="0.4">
      <c r="A15" s="7" t="s">
        <v>7</v>
      </c>
      <c r="B15" s="148">
        <v>0</v>
      </c>
      <c r="C15" s="148">
        <v>0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8">
        <v>0</v>
      </c>
      <c r="Y15" s="148">
        <v>0</v>
      </c>
      <c r="Z15" s="148">
        <v>0</v>
      </c>
      <c r="AA15" s="148">
        <v>0</v>
      </c>
      <c r="AB15" s="148">
        <v>0</v>
      </c>
      <c r="AC15" s="148">
        <v>0</v>
      </c>
      <c r="AD15" s="148">
        <v>0</v>
      </c>
      <c r="AE15" s="148">
        <v>0</v>
      </c>
      <c r="AF15" s="148">
        <v>0</v>
      </c>
      <c r="AG15" s="69"/>
    </row>
    <row r="16" spans="1:36" ht="21" customHeight="1" x14ac:dyDescent="0.4">
      <c r="A16" s="7"/>
      <c r="B16" s="141">
        <f>SUM(B11:B15)</f>
        <v>19.043999999999997</v>
      </c>
      <c r="C16" s="141">
        <f t="shared" ref="C16:AF16" si="1">SUM(C11:C15)</f>
        <v>20.795000000000002</v>
      </c>
      <c r="D16" s="141">
        <f t="shared" si="1"/>
        <v>21.15</v>
      </c>
      <c r="E16" s="141">
        <f t="shared" si="1"/>
        <v>21.492999999999999</v>
      </c>
      <c r="F16" s="141">
        <f t="shared" si="1"/>
        <v>20.82</v>
      </c>
      <c r="G16" s="141">
        <f t="shared" si="1"/>
        <v>20.543000000000003</v>
      </c>
      <c r="H16" s="141">
        <f t="shared" si="1"/>
        <v>20.042999999999999</v>
      </c>
      <c r="I16" s="141">
        <f t="shared" si="1"/>
        <v>20.329999999999998</v>
      </c>
      <c r="J16" s="141">
        <f t="shared" si="1"/>
        <v>19.946900000000003</v>
      </c>
      <c r="K16" s="141">
        <f t="shared" si="1"/>
        <v>20.875999999999998</v>
      </c>
      <c r="L16" s="141">
        <f t="shared" si="1"/>
        <v>21.285</v>
      </c>
      <c r="M16" s="141">
        <f t="shared" si="1"/>
        <v>21.640999999999998</v>
      </c>
      <c r="N16" s="141">
        <f t="shared" si="1"/>
        <v>21.666000000000004</v>
      </c>
      <c r="O16" s="141">
        <f t="shared" si="1"/>
        <v>21.607999999999997</v>
      </c>
      <c r="P16" s="141">
        <f t="shared" si="1"/>
        <v>20.512000000000004</v>
      </c>
      <c r="Q16" s="141">
        <f t="shared" si="1"/>
        <v>19.98</v>
      </c>
      <c r="R16" s="141">
        <f t="shared" si="1"/>
        <v>20.555</v>
      </c>
      <c r="S16" s="141">
        <f t="shared" si="1"/>
        <v>20.024999999999999</v>
      </c>
      <c r="T16" s="141">
        <f t="shared" si="1"/>
        <v>19.946000000000002</v>
      </c>
      <c r="U16" s="141">
        <f t="shared" si="1"/>
        <v>20.213999999999999</v>
      </c>
      <c r="V16" s="141">
        <f t="shared" si="1"/>
        <v>19.975000000000001</v>
      </c>
      <c r="W16" s="141">
        <f t="shared" si="1"/>
        <v>17.97</v>
      </c>
      <c r="X16" s="141">
        <f t="shared" si="1"/>
        <v>18.96</v>
      </c>
      <c r="Y16" s="141">
        <f t="shared" si="1"/>
        <v>18.731999999999999</v>
      </c>
      <c r="Z16" s="141">
        <f t="shared" si="1"/>
        <v>16.945</v>
      </c>
      <c r="AA16" s="141">
        <f t="shared" si="1"/>
        <v>18.521000000000001</v>
      </c>
      <c r="AB16" s="141">
        <f t="shared" si="1"/>
        <v>18.887999999999998</v>
      </c>
      <c r="AC16" s="141">
        <f t="shared" si="1"/>
        <v>18.386000000000003</v>
      </c>
      <c r="AD16" s="141">
        <f t="shared" si="1"/>
        <v>18.463000000000001</v>
      </c>
      <c r="AE16" s="141">
        <f t="shared" si="1"/>
        <v>19.634</v>
      </c>
      <c r="AF16" s="141">
        <f t="shared" si="1"/>
        <v>19.164999999999999</v>
      </c>
      <c r="AG16" s="141">
        <f>AVERAGE(C16:AF16)</f>
        <v>19.96893</v>
      </c>
    </row>
    <row r="17" spans="1:34" ht="21" customHeight="1" x14ac:dyDescent="0.4">
      <c r="A17" s="13" t="s">
        <v>31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4" ht="21" customHeight="1" x14ac:dyDescent="0.4">
      <c r="A18" s="11" t="s">
        <v>8</v>
      </c>
      <c r="B18" s="69">
        <v>18.5</v>
      </c>
      <c r="C18" s="69">
        <v>19.5</v>
      </c>
      <c r="D18" s="69">
        <v>19.3</v>
      </c>
      <c r="E18" s="69">
        <v>18.399999999999999</v>
      </c>
      <c r="F18" s="69">
        <v>18.100000000000001</v>
      </c>
      <c r="G18" s="69">
        <v>18.3</v>
      </c>
      <c r="H18" s="69">
        <v>17</v>
      </c>
      <c r="I18" s="69">
        <v>17.8</v>
      </c>
      <c r="J18" s="69">
        <v>17.5</v>
      </c>
      <c r="K18" s="69">
        <v>19.100000000000001</v>
      </c>
      <c r="L18" s="180">
        <v>20</v>
      </c>
      <c r="M18" s="180">
        <v>18.8</v>
      </c>
      <c r="N18" s="180">
        <v>17.2</v>
      </c>
      <c r="O18" s="180">
        <v>18.5</v>
      </c>
      <c r="P18" s="180">
        <v>17.3</v>
      </c>
      <c r="Q18" s="180">
        <v>17.2</v>
      </c>
      <c r="R18" s="180">
        <v>18</v>
      </c>
      <c r="S18" s="180">
        <v>16.3</v>
      </c>
      <c r="T18" s="180">
        <v>18.2</v>
      </c>
      <c r="U18" s="180">
        <v>18.600000000000001</v>
      </c>
      <c r="V18" s="180">
        <v>18.2</v>
      </c>
      <c r="W18" s="180">
        <v>15.7</v>
      </c>
      <c r="X18" s="180">
        <v>16.8</v>
      </c>
      <c r="Y18" s="180">
        <v>18.100000000000001</v>
      </c>
      <c r="Z18" s="180">
        <v>19.399999999999999</v>
      </c>
      <c r="AA18" s="180">
        <v>18.600000000000001</v>
      </c>
      <c r="AB18" s="180">
        <v>17</v>
      </c>
      <c r="AC18" s="180">
        <v>17.7</v>
      </c>
      <c r="AD18" s="180">
        <v>16.5</v>
      </c>
      <c r="AE18" s="180">
        <v>17.8</v>
      </c>
      <c r="AF18" s="180">
        <v>15.9</v>
      </c>
      <c r="AG18" s="69"/>
    </row>
    <row r="19" spans="1:34" ht="21" customHeight="1" x14ac:dyDescent="0.4">
      <c r="A19" s="15" t="s">
        <v>26</v>
      </c>
      <c r="B19" s="178">
        <v>0</v>
      </c>
      <c r="C19" s="178">
        <v>0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  <c r="T19" s="180">
        <v>0</v>
      </c>
      <c r="U19" s="180">
        <v>0</v>
      </c>
      <c r="V19" s="180">
        <v>0</v>
      </c>
      <c r="W19" s="180">
        <v>0</v>
      </c>
      <c r="X19" s="180">
        <v>0</v>
      </c>
      <c r="Y19" s="180">
        <v>0</v>
      </c>
      <c r="Z19" s="180">
        <v>0</v>
      </c>
      <c r="AA19" s="180">
        <v>0</v>
      </c>
      <c r="AB19" s="180">
        <v>0</v>
      </c>
      <c r="AC19" s="180">
        <v>0</v>
      </c>
      <c r="AD19" s="180">
        <v>0</v>
      </c>
      <c r="AE19" s="180">
        <v>0</v>
      </c>
      <c r="AF19" s="180">
        <v>0</v>
      </c>
      <c r="AG19" s="69"/>
    </row>
    <row r="20" spans="1:34" ht="21" customHeight="1" x14ac:dyDescent="0.4">
      <c r="A20" s="11" t="s">
        <v>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69"/>
    </row>
    <row r="21" spans="1:34" ht="21" customHeight="1" x14ac:dyDescent="0.4">
      <c r="A21" s="11" t="s">
        <v>23</v>
      </c>
      <c r="B21" s="181">
        <v>85</v>
      </c>
      <c r="C21" s="181">
        <v>85</v>
      </c>
      <c r="D21" s="181">
        <v>120</v>
      </c>
      <c r="E21" s="181">
        <v>100</v>
      </c>
      <c r="F21" s="181">
        <v>74</v>
      </c>
      <c r="G21" s="181">
        <v>39</v>
      </c>
      <c r="H21" s="181">
        <v>60</v>
      </c>
      <c r="I21" s="181">
        <v>62</v>
      </c>
      <c r="J21" s="181">
        <v>59</v>
      </c>
      <c r="K21" s="181">
        <v>75</v>
      </c>
      <c r="L21" s="180">
        <v>90</v>
      </c>
      <c r="M21" s="180">
        <v>62</v>
      </c>
      <c r="N21" s="180">
        <v>76</v>
      </c>
      <c r="O21" s="180">
        <v>60</v>
      </c>
      <c r="P21" s="180">
        <v>72</v>
      </c>
      <c r="Q21" s="180">
        <v>62</v>
      </c>
      <c r="R21" s="180">
        <v>100</v>
      </c>
      <c r="S21" s="180">
        <v>84</v>
      </c>
      <c r="T21" s="180">
        <v>75</v>
      </c>
      <c r="U21" s="180">
        <v>82</v>
      </c>
      <c r="V21" s="180">
        <v>58</v>
      </c>
      <c r="W21" s="180">
        <v>65</v>
      </c>
      <c r="X21" s="180">
        <v>20</v>
      </c>
      <c r="Y21" s="180">
        <v>40</v>
      </c>
      <c r="Z21" s="180">
        <v>65</v>
      </c>
      <c r="AA21" s="180">
        <v>50</v>
      </c>
      <c r="AB21" s="180">
        <v>50</v>
      </c>
      <c r="AC21" s="180">
        <v>65</v>
      </c>
      <c r="AD21" s="180">
        <v>72</v>
      </c>
      <c r="AE21" s="180">
        <v>52</v>
      </c>
      <c r="AF21" s="180">
        <v>84</v>
      </c>
      <c r="AG21" s="181"/>
    </row>
    <row r="22" spans="1:34" ht="21" customHeight="1" x14ac:dyDescent="0.4">
      <c r="A22" s="11" t="s">
        <v>22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69"/>
    </row>
    <row r="23" spans="1:34" ht="21" customHeight="1" x14ac:dyDescent="0.4">
      <c r="A23" s="11" t="s">
        <v>24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69"/>
    </row>
    <row r="24" spans="1:34" ht="21" customHeight="1" x14ac:dyDescent="0.4">
      <c r="A24" s="11" t="s">
        <v>25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69"/>
    </row>
    <row r="25" spans="1:34" ht="21" customHeight="1" x14ac:dyDescent="0.4">
      <c r="A25" s="11" t="s">
        <v>17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69"/>
    </row>
    <row r="26" spans="1:34" ht="21" customHeight="1" x14ac:dyDescent="0.4">
      <c r="A26" s="11" t="s">
        <v>5</v>
      </c>
      <c r="B26" s="69">
        <v>3</v>
      </c>
      <c r="C26" s="69">
        <v>3.1</v>
      </c>
      <c r="D26" s="69">
        <v>3.1</v>
      </c>
      <c r="E26" s="69">
        <v>3.1</v>
      </c>
      <c r="F26" s="69">
        <v>3.1</v>
      </c>
      <c r="G26" s="69">
        <v>3.1</v>
      </c>
      <c r="H26" s="69">
        <v>3.1</v>
      </c>
      <c r="I26" s="69">
        <v>3.1</v>
      </c>
      <c r="J26" s="69">
        <v>3.1</v>
      </c>
      <c r="K26" s="69">
        <v>3.1</v>
      </c>
      <c r="L26" s="182">
        <v>3.1</v>
      </c>
      <c r="M26" s="182">
        <v>3.1</v>
      </c>
      <c r="N26" s="182">
        <v>3.1</v>
      </c>
      <c r="O26" s="182">
        <v>4.7</v>
      </c>
      <c r="P26" s="182">
        <v>4.7</v>
      </c>
      <c r="Q26" s="182">
        <v>4.7</v>
      </c>
      <c r="R26" s="182">
        <v>4.7</v>
      </c>
      <c r="S26" s="182">
        <v>4.7</v>
      </c>
      <c r="T26" s="182">
        <v>4.7</v>
      </c>
      <c r="U26" s="182">
        <v>4.7</v>
      </c>
      <c r="V26" s="182">
        <v>4.7</v>
      </c>
      <c r="W26" s="182">
        <v>4.7</v>
      </c>
      <c r="X26" s="182">
        <v>2.4</v>
      </c>
      <c r="Y26" s="182">
        <v>2.4</v>
      </c>
      <c r="Z26" s="182">
        <v>2.4</v>
      </c>
      <c r="AA26" s="182">
        <v>2.4</v>
      </c>
      <c r="AB26" s="182">
        <v>2.4</v>
      </c>
      <c r="AC26" s="182">
        <v>2.4</v>
      </c>
      <c r="AD26" s="182">
        <v>2</v>
      </c>
      <c r="AE26" s="182">
        <v>2</v>
      </c>
      <c r="AF26" s="182">
        <v>2</v>
      </c>
      <c r="AG26" s="69"/>
    </row>
    <row r="27" spans="1:34" ht="21" customHeight="1" x14ac:dyDescent="0.4">
      <c r="A27" s="11" t="s">
        <v>10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4" ht="21" customHeight="1" x14ac:dyDescent="0.4">
      <c r="A28" s="11" t="s">
        <v>7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4" ht="21" customHeight="1" x14ac:dyDescent="0.4">
      <c r="A29" s="7"/>
      <c r="B29" s="141">
        <f>SUM(B18+B19+B20+B25+B26+B27+B28)</f>
        <v>21.5</v>
      </c>
      <c r="C29" s="141">
        <f t="shared" ref="C29:AE29" si="2">SUM(C18+C19+C20+C25+C26+C27+C28)</f>
        <v>22.6</v>
      </c>
      <c r="D29" s="141">
        <f t="shared" si="2"/>
        <v>22.400000000000002</v>
      </c>
      <c r="E29" s="141">
        <f t="shared" si="2"/>
        <v>21.5</v>
      </c>
      <c r="F29" s="141">
        <f t="shared" si="2"/>
        <v>21.200000000000003</v>
      </c>
      <c r="G29" s="141">
        <f t="shared" si="2"/>
        <v>21.400000000000002</v>
      </c>
      <c r="H29" s="141">
        <f t="shared" si="2"/>
        <v>20.100000000000001</v>
      </c>
      <c r="I29" s="141">
        <f t="shared" si="2"/>
        <v>20.900000000000002</v>
      </c>
      <c r="J29" s="141">
        <f t="shared" si="2"/>
        <v>20.6</v>
      </c>
      <c r="K29" s="141">
        <f t="shared" si="2"/>
        <v>22.200000000000003</v>
      </c>
      <c r="L29" s="141">
        <f t="shared" si="2"/>
        <v>23.1</v>
      </c>
      <c r="M29" s="141">
        <f t="shared" si="2"/>
        <v>21.900000000000002</v>
      </c>
      <c r="N29" s="141">
        <f t="shared" si="2"/>
        <v>20.3</v>
      </c>
      <c r="O29" s="141">
        <f t="shared" si="2"/>
        <v>23.2</v>
      </c>
      <c r="P29" s="141">
        <f t="shared" si="2"/>
        <v>22</v>
      </c>
      <c r="Q29" s="141">
        <f t="shared" si="2"/>
        <v>21.9</v>
      </c>
      <c r="R29" s="141">
        <f t="shared" si="2"/>
        <v>22.7</v>
      </c>
      <c r="S29" s="141">
        <f t="shared" si="2"/>
        <v>21</v>
      </c>
      <c r="T29" s="141">
        <f t="shared" si="2"/>
        <v>22.9</v>
      </c>
      <c r="U29" s="141">
        <f t="shared" si="2"/>
        <v>23.3</v>
      </c>
      <c r="V29" s="141">
        <f t="shared" si="2"/>
        <v>22.9</v>
      </c>
      <c r="W29" s="141">
        <f t="shared" si="2"/>
        <v>20.399999999999999</v>
      </c>
      <c r="X29" s="141">
        <f t="shared" si="2"/>
        <v>19.2</v>
      </c>
      <c r="Y29" s="141">
        <f t="shared" si="2"/>
        <v>20.5</v>
      </c>
      <c r="Z29" s="141">
        <f t="shared" si="2"/>
        <v>21.799999999999997</v>
      </c>
      <c r="AA29" s="141">
        <f t="shared" si="2"/>
        <v>21</v>
      </c>
      <c r="AB29" s="141">
        <f t="shared" si="2"/>
        <v>19.399999999999999</v>
      </c>
      <c r="AC29" s="141">
        <f t="shared" si="2"/>
        <v>20.099999999999998</v>
      </c>
      <c r="AD29" s="141">
        <f t="shared" si="2"/>
        <v>18.5</v>
      </c>
      <c r="AE29" s="141">
        <f t="shared" si="2"/>
        <v>19.8</v>
      </c>
      <c r="AF29" s="141">
        <f>SUM(AF18+AF19+AF20+AF25+AF26+AF27+AF28)</f>
        <v>17.899999999999999</v>
      </c>
      <c r="AG29" s="141">
        <f>AVERAGE(C29:AF29)</f>
        <v>21.223333333333326</v>
      </c>
    </row>
    <row r="30" spans="1:34" ht="21" customHeight="1" x14ac:dyDescent="0.4">
      <c r="A30" s="8" t="s">
        <v>11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4" ht="21" customHeight="1" x14ac:dyDescent="0.4">
      <c r="A31" s="7" t="s">
        <v>12</v>
      </c>
      <c r="B31" s="183">
        <v>2.847162</v>
      </c>
      <c r="C31" s="183">
        <v>2.9748700000000001</v>
      </c>
      <c r="D31" s="183">
        <v>2.4202319999999999</v>
      </c>
      <c r="E31" s="183">
        <v>3.1891280000000002</v>
      </c>
      <c r="F31" s="183">
        <v>2.3677760000000001</v>
      </c>
      <c r="G31" s="183">
        <v>3.051904</v>
      </c>
      <c r="H31" s="183">
        <v>1.6555519999999999</v>
      </c>
      <c r="I31" s="183">
        <v>1.6390400000000001</v>
      </c>
      <c r="J31" s="183">
        <v>1.791104</v>
      </c>
      <c r="K31" s="183">
        <v>2.2143600000000001</v>
      </c>
      <c r="L31" s="183">
        <v>2.2316240000000001</v>
      </c>
      <c r="M31" s="183">
        <v>2.1520000000000001</v>
      </c>
      <c r="N31" s="183">
        <v>2.8967999999999998</v>
      </c>
      <c r="O31" s="183">
        <v>2.8162560000000001</v>
      </c>
      <c r="P31" s="183">
        <v>2.5285120000000001</v>
      </c>
      <c r="Q31" s="183">
        <v>2.566624</v>
      </c>
      <c r="R31" s="183">
        <v>2.0865279999999999</v>
      </c>
      <c r="S31" s="183">
        <v>2.3124799999999999</v>
      </c>
      <c r="T31" s="183">
        <v>1.71408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4"/>
      <c r="AH31" s="16"/>
    </row>
    <row r="32" spans="1:34" ht="21" customHeight="1" x14ac:dyDescent="0.4">
      <c r="A32" s="7" t="s">
        <v>29</v>
      </c>
      <c r="B32" s="183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2.5067200000000001</v>
      </c>
      <c r="V32" s="183">
        <v>1.6557120000000001</v>
      </c>
      <c r="W32" s="183">
        <v>2.1282239999999999</v>
      </c>
      <c r="X32" s="183">
        <v>2.067488</v>
      </c>
      <c r="Y32" s="183">
        <v>2.1875200000000001</v>
      </c>
      <c r="Z32" s="183">
        <v>1.9197360000000001</v>
      </c>
      <c r="AA32" s="183">
        <v>0.99536800000000003</v>
      </c>
      <c r="AB32" s="183">
        <v>1.3280639999999999</v>
      </c>
      <c r="AC32" s="183">
        <v>1.313312</v>
      </c>
      <c r="AD32" s="183">
        <v>1.4497599999999999</v>
      </c>
      <c r="AE32" s="183">
        <v>0.90716799999999997</v>
      </c>
      <c r="AF32" s="183">
        <v>0</v>
      </c>
      <c r="AG32" s="185">
        <f>SUM(B32:AF32)</f>
        <v>18.459071999999999</v>
      </c>
    </row>
    <row r="33" spans="1:33" ht="21" customHeight="1" x14ac:dyDescent="0.4">
      <c r="A33" s="7" t="s">
        <v>4</v>
      </c>
      <c r="B33" s="87">
        <v>1.2241599999999999</v>
      </c>
      <c r="C33" s="183">
        <v>0.88885400000000003</v>
      </c>
      <c r="D33" s="183">
        <v>1.090376</v>
      </c>
      <c r="E33" s="183">
        <v>0.94296999999999997</v>
      </c>
      <c r="F33" s="183">
        <v>1.12514</v>
      </c>
      <c r="G33" s="183">
        <v>1.1032599999999999</v>
      </c>
      <c r="H33" s="183">
        <v>1.3034399999999999</v>
      </c>
      <c r="I33" s="183">
        <v>1.5418700000000001</v>
      </c>
      <c r="J33" s="87">
        <v>1.2457499999999999</v>
      </c>
      <c r="K33" s="87">
        <v>1.3733200000000001</v>
      </c>
      <c r="L33" s="87">
        <v>1.36931</v>
      </c>
      <c r="M33" s="87">
        <v>1.22879</v>
      </c>
      <c r="N33" s="87">
        <v>1.37043</v>
      </c>
      <c r="O33" s="87">
        <v>1.2568999999999999</v>
      </c>
      <c r="P33" s="87">
        <v>1.4248099999999999</v>
      </c>
      <c r="Q33" s="87">
        <v>1.3203199999999999</v>
      </c>
      <c r="R33" s="183">
        <v>1.5069969999999999</v>
      </c>
      <c r="S33" s="183">
        <v>2.4771730000000001</v>
      </c>
      <c r="T33" s="183">
        <v>1.5340199999999999</v>
      </c>
      <c r="U33" s="183">
        <v>1.3024910000000001</v>
      </c>
      <c r="V33" s="183">
        <v>1.3114589999999999</v>
      </c>
      <c r="W33" s="183">
        <v>0.90742</v>
      </c>
      <c r="X33" s="183">
        <v>1.1039099999999999</v>
      </c>
      <c r="Y33" s="183">
        <v>1.0506599999999999</v>
      </c>
      <c r="Z33" s="183">
        <v>0.66757500000000003</v>
      </c>
      <c r="AA33" s="183">
        <v>0.66757500000000003</v>
      </c>
      <c r="AB33" s="183">
        <v>0.84136</v>
      </c>
      <c r="AC33" s="183">
        <v>1.09524</v>
      </c>
      <c r="AD33" s="183">
        <v>0.90225</v>
      </c>
      <c r="AE33" s="183">
        <v>1.2958700000000001</v>
      </c>
      <c r="AF33" s="183">
        <v>0.98136900000000005</v>
      </c>
      <c r="AG33" s="184"/>
    </row>
    <row r="34" spans="1:33" ht="21" customHeight="1" x14ac:dyDescent="0.4">
      <c r="A34" s="7" t="s">
        <v>13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21" customHeight="1" x14ac:dyDescent="0.4">
      <c r="A35" s="7" t="s">
        <v>10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ht="21" customHeight="1" x14ac:dyDescent="0.4">
      <c r="A36" s="8"/>
      <c r="B36" s="141">
        <f t="shared" ref="B36:AE36" si="3">SUM(B31:B35)</f>
        <v>4.0713220000000003</v>
      </c>
      <c r="C36" s="141">
        <f t="shared" si="3"/>
        <v>3.8637240000000004</v>
      </c>
      <c r="D36" s="141">
        <f t="shared" si="3"/>
        <v>3.510608</v>
      </c>
      <c r="E36" s="141">
        <f t="shared" si="3"/>
        <v>4.132098</v>
      </c>
      <c r="F36" s="141">
        <f t="shared" si="3"/>
        <v>3.4929160000000001</v>
      </c>
      <c r="G36" s="141">
        <f t="shared" si="3"/>
        <v>4.1551640000000001</v>
      </c>
      <c r="H36" s="141">
        <f t="shared" si="3"/>
        <v>2.9589919999999998</v>
      </c>
      <c r="I36" s="141">
        <f t="shared" si="3"/>
        <v>3.1809099999999999</v>
      </c>
      <c r="J36" s="141">
        <f t="shared" si="3"/>
        <v>3.0368539999999999</v>
      </c>
      <c r="K36" s="141">
        <f t="shared" si="3"/>
        <v>3.5876800000000002</v>
      </c>
      <c r="L36" s="141">
        <f t="shared" si="3"/>
        <v>3.6009340000000001</v>
      </c>
      <c r="M36" s="141">
        <f t="shared" si="3"/>
        <v>3.3807900000000002</v>
      </c>
      <c r="N36" s="141">
        <f t="shared" si="3"/>
        <v>4.2672299999999996</v>
      </c>
      <c r="O36" s="141">
        <f t="shared" si="3"/>
        <v>4.073156</v>
      </c>
      <c r="P36" s="141">
        <f t="shared" si="3"/>
        <v>3.953322</v>
      </c>
      <c r="Q36" s="141">
        <f t="shared" si="3"/>
        <v>3.8869439999999997</v>
      </c>
      <c r="R36" s="141">
        <f t="shared" si="3"/>
        <v>3.5935249999999996</v>
      </c>
      <c r="S36" s="141">
        <f t="shared" si="3"/>
        <v>4.7896529999999995</v>
      </c>
      <c r="T36" s="141">
        <f t="shared" si="3"/>
        <v>3.2481</v>
      </c>
      <c r="U36" s="141">
        <f t="shared" si="3"/>
        <v>3.8092110000000003</v>
      </c>
      <c r="V36" s="141">
        <f t="shared" si="3"/>
        <v>2.967171</v>
      </c>
      <c r="W36" s="141">
        <f t="shared" si="3"/>
        <v>3.035644</v>
      </c>
      <c r="X36" s="141">
        <f t="shared" si="3"/>
        <v>3.1713979999999999</v>
      </c>
      <c r="Y36" s="141">
        <f t="shared" si="3"/>
        <v>3.2381799999999998</v>
      </c>
      <c r="Z36" s="141">
        <f t="shared" si="3"/>
        <v>2.5873110000000001</v>
      </c>
      <c r="AA36" s="141">
        <f t="shared" si="3"/>
        <v>1.6629430000000001</v>
      </c>
      <c r="AB36" s="141">
        <f t="shared" si="3"/>
        <v>2.1694239999999998</v>
      </c>
      <c r="AC36" s="141">
        <f t="shared" si="3"/>
        <v>2.4085520000000002</v>
      </c>
      <c r="AD36" s="141">
        <f t="shared" si="3"/>
        <v>2.3520099999999999</v>
      </c>
      <c r="AE36" s="141">
        <f t="shared" si="3"/>
        <v>2.2030380000000003</v>
      </c>
      <c r="AF36" s="141">
        <f>SUM(AF31:AF35)</f>
        <v>0.98136900000000005</v>
      </c>
      <c r="AG36" s="141">
        <f>AVERAGE(B36:AE36)</f>
        <v>3.3462934666666668</v>
      </c>
    </row>
    <row r="37" spans="1:33" ht="21" customHeight="1" x14ac:dyDescent="0.4">
      <c r="A37" s="8" t="s">
        <v>32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41"/>
    </row>
    <row r="38" spans="1:33" ht="21" customHeight="1" x14ac:dyDescent="0.4">
      <c r="A38" s="7" t="s">
        <v>4</v>
      </c>
      <c r="B38" s="186">
        <v>0.5</v>
      </c>
      <c r="C38" s="186">
        <v>0.5</v>
      </c>
      <c r="D38" s="186">
        <v>0.7</v>
      </c>
      <c r="E38" s="186">
        <v>0.4</v>
      </c>
      <c r="F38" s="186">
        <v>0.5</v>
      </c>
      <c r="G38" s="186">
        <v>0.6</v>
      </c>
      <c r="H38" s="186">
        <v>0.4</v>
      </c>
      <c r="I38" s="186">
        <v>0.4</v>
      </c>
      <c r="J38" s="186">
        <v>0.5</v>
      </c>
      <c r="K38" s="69">
        <v>0.6</v>
      </c>
      <c r="L38" s="69">
        <v>0.7</v>
      </c>
      <c r="M38" s="69">
        <v>0.5</v>
      </c>
      <c r="N38" s="69">
        <v>0.5</v>
      </c>
      <c r="O38" s="69">
        <v>0.4</v>
      </c>
      <c r="P38" s="69">
        <v>0.4</v>
      </c>
      <c r="Q38" s="69">
        <v>0.8</v>
      </c>
      <c r="R38" s="69">
        <v>0.4</v>
      </c>
      <c r="S38" s="69">
        <v>0.4</v>
      </c>
      <c r="T38" s="69">
        <v>0.8</v>
      </c>
      <c r="U38" s="69">
        <v>0.4</v>
      </c>
      <c r="V38" s="69">
        <v>0.3</v>
      </c>
      <c r="W38" s="69">
        <v>0.4</v>
      </c>
      <c r="X38" s="69">
        <v>0.6</v>
      </c>
      <c r="Y38" s="69">
        <v>0.5</v>
      </c>
      <c r="Z38" s="69">
        <v>0.4</v>
      </c>
      <c r="AA38" s="69">
        <v>0.6</v>
      </c>
      <c r="AB38" s="69">
        <v>0.5</v>
      </c>
      <c r="AC38" s="69">
        <v>0.3</v>
      </c>
      <c r="AD38" s="69">
        <v>0.4</v>
      </c>
      <c r="AE38" s="69">
        <v>0.5</v>
      </c>
      <c r="AF38" s="69">
        <v>0.6</v>
      </c>
      <c r="AG38" s="141">
        <f>AVERAGE(B38:AF38)</f>
        <v>0.50000000000000011</v>
      </c>
    </row>
    <row r="39" spans="1:33" ht="21" customHeight="1" x14ac:dyDescent="0.4">
      <c r="A39" s="7" t="s">
        <v>15</v>
      </c>
      <c r="B39" s="141">
        <f t="shared" ref="B39:AE39" si="4">SUM(B38,B36,B29,B16,B9)</f>
        <v>62.515854750000003</v>
      </c>
      <c r="C39" s="141">
        <f t="shared" si="4"/>
        <v>66.344789750000004</v>
      </c>
      <c r="D39" s="141">
        <f t="shared" si="4"/>
        <v>66.170416250000002</v>
      </c>
      <c r="E39" s="141">
        <f t="shared" si="4"/>
        <v>65.222315750000007</v>
      </c>
      <c r="F39" s="141">
        <f t="shared" si="4"/>
        <v>64.199728750000006</v>
      </c>
      <c r="G39" s="141">
        <f t="shared" si="4"/>
        <v>64.229142500000009</v>
      </c>
      <c r="H39" s="141">
        <f t="shared" si="4"/>
        <v>61.672946250000003</v>
      </c>
      <c r="I39" s="141">
        <f t="shared" si="4"/>
        <v>63.041496250000002</v>
      </c>
      <c r="J39" s="141">
        <f t="shared" si="4"/>
        <v>62.784868750000001</v>
      </c>
      <c r="K39" s="141">
        <f t="shared" si="4"/>
        <v>66.871792749999997</v>
      </c>
      <c r="L39" s="141">
        <f t="shared" si="4"/>
        <v>68.178460250000001</v>
      </c>
      <c r="M39" s="141">
        <f t="shared" si="4"/>
        <v>66.86725100000001</v>
      </c>
      <c r="N39" s="141">
        <f t="shared" si="4"/>
        <v>64.929241250000004</v>
      </c>
      <c r="O39" s="141">
        <f t="shared" si="4"/>
        <v>67.011098749999988</v>
      </c>
      <c r="P39" s="141">
        <f t="shared" si="4"/>
        <v>64.414922750000017</v>
      </c>
      <c r="Q39" s="141">
        <f t="shared" si="4"/>
        <v>64.153697499999993</v>
      </c>
      <c r="R39" s="141">
        <f t="shared" si="4"/>
        <v>65.959434000000002</v>
      </c>
      <c r="S39" s="141">
        <f t="shared" si="4"/>
        <v>62.91517125</v>
      </c>
      <c r="T39" s="141">
        <f t="shared" si="4"/>
        <v>64.755497249999991</v>
      </c>
      <c r="U39" s="141">
        <f t="shared" si="4"/>
        <v>65.73415374999999</v>
      </c>
      <c r="V39" s="141">
        <f t="shared" si="4"/>
        <v>62.110777000000006</v>
      </c>
      <c r="W39" s="141">
        <f t="shared" si="4"/>
        <v>56.473428249999998</v>
      </c>
      <c r="X39" s="141">
        <f t="shared" si="4"/>
        <v>59.580220250000004</v>
      </c>
      <c r="Y39" s="141">
        <f t="shared" si="4"/>
        <v>60.024699749999996</v>
      </c>
      <c r="Z39" s="141">
        <f t="shared" si="4"/>
        <v>58.198895749999991</v>
      </c>
      <c r="AA39" s="141">
        <f t="shared" si="4"/>
        <v>58.527615500000003</v>
      </c>
      <c r="AB39" s="141">
        <f t="shared" si="4"/>
        <v>57.666559249999992</v>
      </c>
      <c r="AC39" s="141">
        <f t="shared" si="4"/>
        <v>57.639917000000004</v>
      </c>
      <c r="AD39" s="141">
        <f t="shared" si="4"/>
        <v>55.688225250000002</v>
      </c>
      <c r="AE39" s="141">
        <f t="shared" si="4"/>
        <v>57.666718750000001</v>
      </c>
      <c r="AF39" s="141">
        <f>SUM(AF38,AF36,AF29,AF16,AF9)</f>
        <v>55.70400149999999</v>
      </c>
      <c r="AG39" s="141"/>
    </row>
    <row r="40" spans="1:33" ht="21" customHeight="1" x14ac:dyDescent="0.4">
      <c r="A40" s="7" t="s">
        <v>16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ht="21" customHeight="1" x14ac:dyDescent="0.4">
      <c r="A41" s="8" t="s">
        <v>20</v>
      </c>
      <c r="B41" s="141">
        <f t="shared" ref="B41:AE41" si="5">B39-B40</f>
        <v>62.515854750000003</v>
      </c>
      <c r="C41" s="141">
        <f t="shared" si="5"/>
        <v>66.344789750000004</v>
      </c>
      <c r="D41" s="141">
        <f t="shared" si="5"/>
        <v>66.170416250000002</v>
      </c>
      <c r="E41" s="141">
        <f t="shared" si="5"/>
        <v>65.222315750000007</v>
      </c>
      <c r="F41" s="141">
        <f t="shared" si="5"/>
        <v>64.199728750000006</v>
      </c>
      <c r="G41" s="141">
        <f t="shared" si="5"/>
        <v>64.229142500000009</v>
      </c>
      <c r="H41" s="141">
        <f t="shared" si="5"/>
        <v>61.672946250000003</v>
      </c>
      <c r="I41" s="141">
        <f t="shared" si="5"/>
        <v>63.041496250000002</v>
      </c>
      <c r="J41" s="141">
        <f t="shared" si="5"/>
        <v>62.784868750000001</v>
      </c>
      <c r="K41" s="141">
        <f t="shared" si="5"/>
        <v>66.871792749999997</v>
      </c>
      <c r="L41" s="141">
        <f t="shared" si="5"/>
        <v>68.178460250000001</v>
      </c>
      <c r="M41" s="141">
        <f t="shared" si="5"/>
        <v>66.86725100000001</v>
      </c>
      <c r="N41" s="141">
        <f t="shared" si="5"/>
        <v>64.929241250000004</v>
      </c>
      <c r="O41" s="141">
        <f t="shared" si="5"/>
        <v>67.011098749999988</v>
      </c>
      <c r="P41" s="141">
        <f t="shared" si="5"/>
        <v>64.414922750000017</v>
      </c>
      <c r="Q41" s="141">
        <f t="shared" si="5"/>
        <v>64.153697499999993</v>
      </c>
      <c r="R41" s="141">
        <f t="shared" si="5"/>
        <v>65.959434000000002</v>
      </c>
      <c r="S41" s="141">
        <f t="shared" si="5"/>
        <v>62.91517125</v>
      </c>
      <c r="T41" s="141">
        <f t="shared" si="5"/>
        <v>64.755497249999991</v>
      </c>
      <c r="U41" s="141">
        <f t="shared" si="5"/>
        <v>65.73415374999999</v>
      </c>
      <c r="V41" s="141">
        <f t="shared" si="5"/>
        <v>62.110777000000006</v>
      </c>
      <c r="W41" s="141">
        <f t="shared" si="5"/>
        <v>56.473428249999998</v>
      </c>
      <c r="X41" s="141">
        <f t="shared" si="5"/>
        <v>59.580220250000004</v>
      </c>
      <c r="Y41" s="141">
        <f t="shared" si="5"/>
        <v>60.024699749999996</v>
      </c>
      <c r="Z41" s="141">
        <f t="shared" si="5"/>
        <v>58.198895749999991</v>
      </c>
      <c r="AA41" s="141">
        <f t="shared" si="5"/>
        <v>58.527615500000003</v>
      </c>
      <c r="AB41" s="141">
        <f t="shared" si="5"/>
        <v>57.666559249999992</v>
      </c>
      <c r="AC41" s="141">
        <f t="shared" si="5"/>
        <v>57.639917000000004</v>
      </c>
      <c r="AD41" s="141">
        <f t="shared" si="5"/>
        <v>55.688225250000002</v>
      </c>
      <c r="AE41" s="141">
        <f t="shared" si="5"/>
        <v>57.666718750000001</v>
      </c>
      <c r="AF41" s="141">
        <f>AF39-AF40</f>
        <v>55.70400149999999</v>
      </c>
      <c r="AG41" s="141">
        <f>AVERAGE(B41:AF41)</f>
        <v>62.492043153225801</v>
      </c>
    </row>
    <row r="42" spans="1:33" x14ac:dyDescent="0.4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4">
      <c r="A43" s="7"/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14"/>
      <c r="AG43" s="14"/>
    </row>
    <row r="44" spans="1:33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74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16"/>
    </row>
    <row r="45" spans="1:33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74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</row>
    <row r="46" spans="1:33" x14ac:dyDescent="0.4">
      <c r="B46" s="86"/>
      <c r="C46" s="85"/>
      <c r="D46" s="85"/>
      <c r="E46" s="85"/>
      <c r="F46" s="85"/>
      <c r="G46" s="85"/>
      <c r="H46" s="85"/>
      <c r="I46" s="85"/>
      <c r="J46" s="87"/>
      <c r="K46" s="87"/>
      <c r="L46" s="87"/>
      <c r="M46" s="86"/>
      <c r="N46" s="152"/>
      <c r="O46" s="86"/>
      <c r="P46" s="86"/>
      <c r="Q46" s="86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</row>
    <row r="47" spans="1:33" x14ac:dyDescent="0.4">
      <c r="N47" s="74"/>
    </row>
    <row r="48" spans="1:33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2:32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2:32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2:32" x14ac:dyDescent="0.4">
      <c r="N51" s="74"/>
    </row>
    <row r="52" spans="2:32" x14ac:dyDescent="0.4">
      <c r="N52" s="74"/>
    </row>
    <row r="53" spans="2:32" x14ac:dyDescent="0.4">
      <c r="N53" s="74"/>
    </row>
    <row r="54" spans="2:32" x14ac:dyDescent="0.4">
      <c r="N54" s="74"/>
    </row>
    <row r="55" spans="2:32" x14ac:dyDescent="0.4">
      <c r="N55" s="74"/>
    </row>
    <row r="56" spans="2:32" x14ac:dyDescent="0.4">
      <c r="N56" s="74"/>
    </row>
    <row r="57" spans="2:32" x14ac:dyDescent="0.4">
      <c r="N57" s="74"/>
    </row>
    <row r="58" spans="2:32" x14ac:dyDescent="0.4">
      <c r="N58" s="74"/>
    </row>
    <row r="59" spans="2:32" x14ac:dyDescent="0.4">
      <c r="N59" s="74"/>
    </row>
    <row r="60" spans="2:32" x14ac:dyDescent="0.4">
      <c r="N60" s="74"/>
    </row>
    <row r="61" spans="2:32" x14ac:dyDescent="0.4">
      <c r="N61" s="74"/>
    </row>
    <row r="62" spans="2:32" x14ac:dyDescent="0.4">
      <c r="N62" s="74"/>
    </row>
    <row r="63" spans="2:32" x14ac:dyDescent="0.4">
      <c r="N63" s="74"/>
    </row>
    <row r="64" spans="2:32" x14ac:dyDescent="0.4">
      <c r="N64" s="74"/>
    </row>
    <row r="65" spans="14:14" x14ac:dyDescent="0.4">
      <c r="N65" s="74"/>
    </row>
    <row r="66" spans="14:14" x14ac:dyDescent="0.4">
      <c r="N66" s="74"/>
    </row>
    <row r="67" spans="14:14" x14ac:dyDescent="0.4">
      <c r="N67" s="74"/>
    </row>
    <row r="68" spans="14:14" x14ac:dyDescent="0.4">
      <c r="N68" s="74"/>
    </row>
    <row r="69" spans="14:14" x14ac:dyDescent="0.4">
      <c r="N69" s="74"/>
    </row>
    <row r="70" spans="14:14" x14ac:dyDescent="0.4">
      <c r="N70" s="74"/>
    </row>
    <row r="71" spans="14:14" x14ac:dyDescent="0.4">
      <c r="N71" s="74"/>
    </row>
    <row r="72" spans="14:14" x14ac:dyDescent="0.4">
      <c r="N72" s="74"/>
    </row>
    <row r="73" spans="14:14" x14ac:dyDescent="0.4">
      <c r="N73" s="74"/>
    </row>
    <row r="74" spans="14:14" x14ac:dyDescent="0.4">
      <c r="N74" s="74"/>
    </row>
  </sheetData>
  <phoneticPr fontId="18" type="noConversion"/>
  <pageMargins left="0.35" right="0.21" top="0.51" bottom="0.51" header="0.5" footer="0.5"/>
  <pageSetup scale="35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F30" sqref="AF30:AF32"/>
    </sheetView>
  </sheetViews>
  <sheetFormatPr defaultColWidth="11.53515625" defaultRowHeight="20.149999999999999" customHeight="1" x14ac:dyDescent="0.4"/>
  <cols>
    <col min="1" max="1" width="32.3046875" style="12" customWidth="1"/>
    <col min="2" max="33" width="8.23046875" style="12" customWidth="1"/>
    <col min="34" max="16384" width="11.53515625" style="12"/>
  </cols>
  <sheetData>
    <row r="1" spans="1:33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" customHeight="1" x14ac:dyDescent="0.4">
      <c r="A2" s="1">
        <v>43313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1" customHeight="1" x14ac:dyDescent="0.4">
      <c r="A3" s="3" t="s">
        <v>19</v>
      </c>
      <c r="Z3" s="4"/>
      <c r="AA3" s="17"/>
      <c r="AB3" s="4"/>
      <c r="AC3" s="4"/>
      <c r="AD3" s="4"/>
      <c r="AE3" s="4"/>
      <c r="AF3" s="4"/>
      <c r="AG3" s="4"/>
    </row>
    <row r="4" spans="1:33" ht="21" customHeight="1" x14ac:dyDescent="0.4">
      <c r="A4" s="7"/>
      <c r="B4" s="179">
        <v>1</v>
      </c>
      <c r="C4" s="179">
        <v>2</v>
      </c>
      <c r="D4" s="179">
        <v>3</v>
      </c>
      <c r="E4" s="179">
        <v>4</v>
      </c>
      <c r="F4" s="179">
        <v>5</v>
      </c>
      <c r="G4" s="179">
        <v>6</v>
      </c>
      <c r="H4" s="179">
        <v>7</v>
      </c>
      <c r="I4" s="179">
        <v>8</v>
      </c>
      <c r="J4" s="179">
        <v>9</v>
      </c>
      <c r="K4" s="179">
        <v>10</v>
      </c>
      <c r="L4" s="179">
        <v>11</v>
      </c>
      <c r="M4" s="179">
        <v>12</v>
      </c>
      <c r="N4" s="179">
        <v>13</v>
      </c>
      <c r="O4" s="179">
        <v>14</v>
      </c>
      <c r="P4" s="179">
        <v>15</v>
      </c>
      <c r="Q4" s="176">
        <v>16</v>
      </c>
      <c r="R4" s="176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76">
        <v>25</v>
      </c>
      <c r="AA4" s="176">
        <v>26</v>
      </c>
      <c r="AB4" s="176">
        <v>27</v>
      </c>
      <c r="AC4" s="176">
        <v>28</v>
      </c>
      <c r="AD4" s="176">
        <v>29</v>
      </c>
      <c r="AE4" s="176">
        <v>30</v>
      </c>
      <c r="AF4" s="176">
        <v>31</v>
      </c>
      <c r="AG4" s="176" t="s">
        <v>30</v>
      </c>
    </row>
    <row r="5" spans="1:33" ht="21" customHeight="1" x14ac:dyDescent="0.4">
      <c r="A5" s="8" t="s">
        <v>0</v>
      </c>
      <c r="B5" s="187"/>
      <c r="C5" s="187"/>
      <c r="D5" s="187"/>
      <c r="E5" s="187"/>
      <c r="F5" s="187"/>
      <c r="G5" s="187"/>
      <c r="H5" s="187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7"/>
      <c r="T5" s="187"/>
      <c r="U5" s="187"/>
      <c r="V5" s="187"/>
      <c r="W5" s="187"/>
      <c r="X5" s="187"/>
      <c r="Y5" s="187"/>
      <c r="Z5" s="188"/>
      <c r="AA5" s="188"/>
      <c r="AB5" s="188"/>
      <c r="AC5" s="188"/>
      <c r="AD5" s="188"/>
      <c r="AE5" s="188"/>
      <c r="AF5" s="188"/>
      <c r="AG5" s="189"/>
    </row>
    <row r="6" spans="1:33" ht="21" customHeight="1" x14ac:dyDescent="0.4">
      <c r="A6" s="7" t="s">
        <v>1</v>
      </c>
      <c r="B6" s="69">
        <v>0</v>
      </c>
      <c r="C6" s="69">
        <v>0</v>
      </c>
      <c r="D6" s="69">
        <v>0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v>0</v>
      </c>
      <c r="P6" s="69">
        <v>0</v>
      </c>
      <c r="Q6" s="69">
        <v>0</v>
      </c>
      <c r="R6" s="69">
        <v>0</v>
      </c>
      <c r="S6" s="69">
        <v>0</v>
      </c>
      <c r="T6" s="69">
        <v>0</v>
      </c>
      <c r="U6" s="69">
        <v>0</v>
      </c>
      <c r="V6" s="69">
        <v>0</v>
      </c>
      <c r="W6" s="69">
        <v>0</v>
      </c>
      <c r="X6" s="69">
        <v>0</v>
      </c>
      <c r="Y6" s="69">
        <v>0</v>
      </c>
      <c r="Z6" s="69">
        <v>0</v>
      </c>
      <c r="AA6" s="69">
        <v>0</v>
      </c>
      <c r="AB6" s="69">
        <v>0</v>
      </c>
      <c r="AC6" s="69">
        <v>0</v>
      </c>
      <c r="AD6" s="69">
        <v>0</v>
      </c>
      <c r="AE6" s="69">
        <v>0</v>
      </c>
      <c r="AF6" s="69">
        <v>0</v>
      </c>
      <c r="AG6" s="69"/>
    </row>
    <row r="7" spans="1:33" ht="21" customHeight="1" x14ac:dyDescent="0.4">
      <c r="A7" s="7" t="s">
        <v>2</v>
      </c>
      <c r="B7" s="191">
        <v>15.696350249999998</v>
      </c>
      <c r="C7" s="191">
        <v>16.538742499999998</v>
      </c>
      <c r="D7" s="191">
        <v>16.828349500000002</v>
      </c>
      <c r="E7" s="191">
        <v>15.0322525</v>
      </c>
      <c r="F7" s="191">
        <v>15.8898595</v>
      </c>
      <c r="G7" s="191">
        <v>16.731578500000001</v>
      </c>
      <c r="H7" s="191">
        <v>17.4320165</v>
      </c>
      <c r="I7" s="191">
        <v>16.308292499999997</v>
      </c>
      <c r="J7" s="191">
        <v>17.861561500000001</v>
      </c>
      <c r="K7" s="191">
        <v>18.6002455</v>
      </c>
      <c r="L7" s="191">
        <v>14.2360855</v>
      </c>
      <c r="M7" s="191">
        <v>16.674890499999997</v>
      </c>
      <c r="N7" s="191">
        <v>15.1421055</v>
      </c>
      <c r="O7" s="191">
        <v>16.475614499999999</v>
      </c>
      <c r="P7" s="191">
        <v>16.095375499999999</v>
      </c>
      <c r="Q7" s="191">
        <v>16.176335750000003</v>
      </c>
      <c r="R7" s="191">
        <v>17.490798499999997</v>
      </c>
      <c r="S7" s="191">
        <v>16.649438500000002</v>
      </c>
      <c r="T7" s="191">
        <v>13.898981500000001</v>
      </c>
      <c r="U7" s="191">
        <v>15.3706695</v>
      </c>
      <c r="V7" s="191">
        <v>15.698468500000001</v>
      </c>
      <c r="W7" s="191">
        <v>16.0950235</v>
      </c>
      <c r="X7" s="191">
        <v>15.6723915</v>
      </c>
      <c r="Y7" s="191">
        <v>16.835735750000001</v>
      </c>
      <c r="Z7" s="191">
        <v>15.00453375</v>
      </c>
      <c r="AA7" s="191">
        <v>15.637987499999999</v>
      </c>
      <c r="AB7" s="191">
        <v>17.245457999999999</v>
      </c>
      <c r="AC7" s="191">
        <v>17.197014949999996</v>
      </c>
      <c r="AD7" s="191">
        <v>18.504402249999998</v>
      </c>
      <c r="AE7" s="191">
        <v>18.348056249999999</v>
      </c>
      <c r="AF7" s="191">
        <v>16.57980375</v>
      </c>
      <c r="AG7" s="69"/>
    </row>
    <row r="8" spans="1:33" ht="21" customHeight="1" x14ac:dyDescent="0.4">
      <c r="A8" s="7"/>
      <c r="B8" s="69">
        <f t="shared" ref="B8:AF8" si="0">SUM(B6:B7)</f>
        <v>15.696350249999998</v>
      </c>
      <c r="C8" s="69">
        <f t="shared" si="0"/>
        <v>16.538742499999998</v>
      </c>
      <c r="D8" s="69">
        <f t="shared" si="0"/>
        <v>16.828349500000002</v>
      </c>
      <c r="E8" s="69">
        <f t="shared" si="0"/>
        <v>15.0322525</v>
      </c>
      <c r="F8" s="69">
        <f t="shared" si="0"/>
        <v>15.8898595</v>
      </c>
      <c r="G8" s="69">
        <f t="shared" si="0"/>
        <v>16.731578500000001</v>
      </c>
      <c r="H8" s="69">
        <f t="shared" si="0"/>
        <v>17.4320165</v>
      </c>
      <c r="I8" s="69">
        <f t="shared" si="0"/>
        <v>16.308292499999997</v>
      </c>
      <c r="J8" s="69">
        <f t="shared" si="0"/>
        <v>17.861561500000001</v>
      </c>
      <c r="K8" s="69">
        <f t="shared" si="0"/>
        <v>18.6002455</v>
      </c>
      <c r="L8" s="69">
        <f t="shared" si="0"/>
        <v>14.2360855</v>
      </c>
      <c r="M8" s="69">
        <f t="shared" si="0"/>
        <v>16.674890499999997</v>
      </c>
      <c r="N8" s="69">
        <f t="shared" si="0"/>
        <v>15.1421055</v>
      </c>
      <c r="O8" s="69">
        <f t="shared" si="0"/>
        <v>16.475614499999999</v>
      </c>
      <c r="P8" s="69">
        <f t="shared" si="0"/>
        <v>16.095375499999999</v>
      </c>
      <c r="Q8" s="69">
        <f t="shared" si="0"/>
        <v>16.176335750000003</v>
      </c>
      <c r="R8" s="69">
        <f t="shared" si="0"/>
        <v>17.490798499999997</v>
      </c>
      <c r="S8" s="69">
        <f t="shared" si="0"/>
        <v>16.649438500000002</v>
      </c>
      <c r="T8" s="69">
        <f t="shared" si="0"/>
        <v>13.898981500000001</v>
      </c>
      <c r="U8" s="69">
        <f t="shared" si="0"/>
        <v>15.3706695</v>
      </c>
      <c r="V8" s="69">
        <f t="shared" si="0"/>
        <v>15.698468500000001</v>
      </c>
      <c r="W8" s="69">
        <f t="shared" si="0"/>
        <v>16.0950235</v>
      </c>
      <c r="X8" s="69">
        <f t="shared" si="0"/>
        <v>15.6723915</v>
      </c>
      <c r="Y8" s="69">
        <f t="shared" si="0"/>
        <v>16.835735750000001</v>
      </c>
      <c r="Z8" s="69">
        <f t="shared" si="0"/>
        <v>15.00453375</v>
      </c>
      <c r="AA8" s="69">
        <f t="shared" si="0"/>
        <v>15.637987499999999</v>
      </c>
      <c r="AB8" s="69">
        <f t="shared" si="0"/>
        <v>17.245457999999999</v>
      </c>
      <c r="AC8" s="69">
        <f t="shared" si="0"/>
        <v>17.197014949999996</v>
      </c>
      <c r="AD8" s="69">
        <f t="shared" si="0"/>
        <v>18.504402249999998</v>
      </c>
      <c r="AE8" s="69">
        <f t="shared" si="0"/>
        <v>18.348056249999999</v>
      </c>
      <c r="AF8" s="69">
        <f t="shared" si="0"/>
        <v>16.57980375</v>
      </c>
      <c r="AG8" s="69">
        <f>AVERAGE(C8:AF8)</f>
        <v>16.408402315000004</v>
      </c>
    </row>
    <row r="9" spans="1:33" ht="21" customHeight="1" x14ac:dyDescent="0.4">
      <c r="A9" s="8" t="s">
        <v>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ht="21" customHeight="1" x14ac:dyDescent="0.4">
      <c r="A10" s="7" t="s">
        <v>18</v>
      </c>
      <c r="B10" s="150">
        <v>17.640999999999998</v>
      </c>
      <c r="C10" s="150">
        <v>14.744</v>
      </c>
      <c r="D10" s="150">
        <v>14.973000000000001</v>
      </c>
      <c r="E10" s="150">
        <v>14.086</v>
      </c>
      <c r="F10" s="150">
        <v>14.193</v>
      </c>
      <c r="G10" s="150">
        <v>13.808999999999999</v>
      </c>
      <c r="H10" s="153">
        <v>14.032</v>
      </c>
      <c r="I10" s="153">
        <v>15.936</v>
      </c>
      <c r="J10" s="153">
        <v>16.488</v>
      </c>
      <c r="K10" s="151">
        <v>12.698</v>
      </c>
      <c r="L10" s="150">
        <v>13.409000000000001</v>
      </c>
      <c r="M10" s="150">
        <v>14.942</v>
      </c>
      <c r="N10" s="150">
        <v>14.43</v>
      </c>
      <c r="O10" s="88">
        <v>14.079000000000001</v>
      </c>
      <c r="P10" s="150">
        <v>13.093</v>
      </c>
      <c r="Q10" s="150">
        <v>14.151999999999999</v>
      </c>
      <c r="R10" s="150">
        <v>14.169</v>
      </c>
      <c r="S10" s="150">
        <v>13.977</v>
      </c>
      <c r="T10" s="150">
        <v>13.731</v>
      </c>
      <c r="U10" s="150">
        <v>14.461</v>
      </c>
      <c r="V10" s="150">
        <v>14.1</v>
      </c>
      <c r="W10" s="150">
        <v>13.81</v>
      </c>
      <c r="X10" s="150">
        <v>13.048999999999999</v>
      </c>
      <c r="Y10" s="150">
        <v>13.535</v>
      </c>
      <c r="Z10" s="150">
        <v>13.236000000000001</v>
      </c>
      <c r="AA10" s="150">
        <v>13.737</v>
      </c>
      <c r="AB10" s="150">
        <v>15.317</v>
      </c>
      <c r="AC10" s="150">
        <v>15.866</v>
      </c>
      <c r="AD10" s="150">
        <v>16.366</v>
      </c>
      <c r="AE10" s="150">
        <v>15.465</v>
      </c>
      <c r="AF10" s="150">
        <v>14.862</v>
      </c>
      <c r="AG10" s="69"/>
    </row>
    <row r="11" spans="1:33" ht="21" customHeight="1" x14ac:dyDescent="0.4">
      <c r="A11" s="6" t="s">
        <v>26</v>
      </c>
      <c r="B11" s="150">
        <v>1.0640000000000001</v>
      </c>
      <c r="C11" s="150">
        <v>1.036</v>
      </c>
      <c r="D11" s="150">
        <v>1</v>
      </c>
      <c r="E11" s="150">
        <v>1.0389999999999999</v>
      </c>
      <c r="F11" s="150">
        <v>1.008</v>
      </c>
      <c r="G11" s="150">
        <v>0.99399999999999999</v>
      </c>
      <c r="H11" s="153">
        <v>1.01</v>
      </c>
      <c r="I11" s="153">
        <v>0.98799999999999999</v>
      </c>
      <c r="J11" s="153">
        <v>1</v>
      </c>
      <c r="K11" s="153">
        <v>1.052</v>
      </c>
      <c r="L11" s="150">
        <v>1.022</v>
      </c>
      <c r="M11" s="150">
        <v>1</v>
      </c>
      <c r="N11" s="150">
        <v>0.998</v>
      </c>
      <c r="O11" s="150">
        <v>1.0680000000000001</v>
      </c>
      <c r="P11" s="150">
        <v>0.996</v>
      </c>
      <c r="Q11" s="150">
        <v>1.054</v>
      </c>
      <c r="R11" s="150">
        <v>1.024</v>
      </c>
      <c r="S11" s="150">
        <v>1.0189999999999999</v>
      </c>
      <c r="T11" s="150">
        <v>1.004</v>
      </c>
      <c r="U11" s="150">
        <v>0</v>
      </c>
      <c r="V11" s="150">
        <v>0.64100000000000001</v>
      </c>
      <c r="W11" s="150">
        <v>0.79500000000000004</v>
      </c>
      <c r="X11" s="150">
        <v>1.034</v>
      </c>
      <c r="Y11" s="150">
        <v>1.0109999999999999</v>
      </c>
      <c r="Z11" s="150">
        <v>1.0580000000000001</v>
      </c>
      <c r="AA11" s="150">
        <v>1</v>
      </c>
      <c r="AB11" s="150">
        <v>0.98199999999999998</v>
      </c>
      <c r="AC11" s="150">
        <v>0.998</v>
      </c>
      <c r="AD11" s="150">
        <v>1.018</v>
      </c>
      <c r="AE11" s="150">
        <v>1.038</v>
      </c>
      <c r="AF11" s="150">
        <v>0.97299999999999998</v>
      </c>
      <c r="AG11" s="69"/>
    </row>
    <row r="12" spans="1:33" ht="21" customHeight="1" x14ac:dyDescent="0.4">
      <c r="A12" s="7" t="s">
        <v>5</v>
      </c>
      <c r="B12" s="150">
        <v>3.4980000000000002</v>
      </c>
      <c r="C12" s="150">
        <v>3.516</v>
      </c>
      <c r="D12" s="150">
        <v>3.3879999999999999</v>
      </c>
      <c r="E12" s="150">
        <v>3.4390000000000001</v>
      </c>
      <c r="F12" s="150">
        <v>3.5190000000000001</v>
      </c>
      <c r="G12" s="150">
        <v>3.0950000000000002</v>
      </c>
      <c r="H12" s="153">
        <v>3.49</v>
      </c>
      <c r="I12" s="153">
        <v>3.43</v>
      </c>
      <c r="J12" s="153">
        <v>3.786</v>
      </c>
      <c r="K12" s="153">
        <v>3.573</v>
      </c>
      <c r="L12" s="150">
        <v>3.5169999999999999</v>
      </c>
      <c r="M12" s="150">
        <v>3.581</v>
      </c>
      <c r="N12" s="150">
        <v>3.4609999999999999</v>
      </c>
      <c r="O12" s="150">
        <v>3.5670000000000002</v>
      </c>
      <c r="P12" s="150">
        <v>3.589</v>
      </c>
      <c r="Q12" s="150">
        <v>3.6269999999999998</v>
      </c>
      <c r="R12" s="150">
        <v>3.5539999999999998</v>
      </c>
      <c r="S12" s="150">
        <v>3.569</v>
      </c>
      <c r="T12" s="150">
        <v>3.6120000000000001</v>
      </c>
      <c r="U12" s="150">
        <v>3.57</v>
      </c>
      <c r="V12" s="150">
        <v>3.57</v>
      </c>
      <c r="W12" s="150">
        <v>3.548</v>
      </c>
      <c r="X12" s="150">
        <v>3.4529999999999998</v>
      </c>
      <c r="Y12" s="150">
        <v>3.3479999999999999</v>
      </c>
      <c r="Z12" s="150">
        <v>3.036</v>
      </c>
      <c r="AA12" s="150">
        <v>3.0259999999999998</v>
      </c>
      <c r="AB12" s="150">
        <v>3.0449999999999999</v>
      </c>
      <c r="AC12" s="150">
        <v>3.4529999999999998</v>
      </c>
      <c r="AD12" s="150">
        <v>3.43</v>
      </c>
      <c r="AE12" s="150">
        <v>3.4409999999999998</v>
      </c>
      <c r="AF12" s="150">
        <v>3.4430000000000001</v>
      </c>
      <c r="AG12" s="69"/>
    </row>
    <row r="13" spans="1:33" ht="21" customHeight="1" x14ac:dyDescent="0.4">
      <c r="A13" s="7" t="s">
        <v>6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69"/>
    </row>
    <row r="14" spans="1:33" ht="21" customHeight="1" x14ac:dyDescent="0.4">
      <c r="A14" s="7" t="s">
        <v>7</v>
      </c>
      <c r="B14" s="144">
        <v>1.772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0.48799999999999999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0.65500000000000003</v>
      </c>
      <c r="Q14" s="144">
        <v>0.17699999999999999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4">
        <v>0.58099999999999996</v>
      </c>
      <c r="X14" s="144">
        <v>0</v>
      </c>
      <c r="Y14" s="144">
        <v>0</v>
      </c>
      <c r="Z14" s="144">
        <v>0</v>
      </c>
      <c r="AA14" s="144">
        <v>0</v>
      </c>
      <c r="AB14" s="144">
        <v>0</v>
      </c>
      <c r="AC14" s="144">
        <v>0.49199999999999999</v>
      </c>
      <c r="AD14" s="144">
        <v>0</v>
      </c>
      <c r="AE14" s="144">
        <v>0</v>
      </c>
      <c r="AF14" s="144">
        <v>0</v>
      </c>
      <c r="AG14" s="69"/>
    </row>
    <row r="15" spans="1:33" ht="21" customHeight="1" x14ac:dyDescent="0.4">
      <c r="A15" s="7"/>
      <c r="B15" s="69">
        <f t="shared" ref="B15:AF15" si="1">SUM(B10:B14)</f>
        <v>23.974999999999998</v>
      </c>
      <c r="C15" s="69">
        <f t="shared" si="1"/>
        <v>19.295999999999999</v>
      </c>
      <c r="D15" s="69">
        <f t="shared" si="1"/>
        <v>19.361000000000001</v>
      </c>
      <c r="E15" s="69">
        <f t="shared" si="1"/>
        <v>18.564</v>
      </c>
      <c r="F15" s="69">
        <f t="shared" si="1"/>
        <v>18.72</v>
      </c>
      <c r="G15" s="69">
        <f t="shared" si="1"/>
        <v>17.898</v>
      </c>
      <c r="H15" s="69">
        <f t="shared" si="1"/>
        <v>19.02</v>
      </c>
      <c r="I15" s="69">
        <f t="shared" si="1"/>
        <v>20.353999999999999</v>
      </c>
      <c r="J15" s="69">
        <f t="shared" si="1"/>
        <v>21.274000000000001</v>
      </c>
      <c r="K15" s="69">
        <f t="shared" si="1"/>
        <v>17.323</v>
      </c>
      <c r="L15" s="69">
        <f t="shared" si="1"/>
        <v>17.948</v>
      </c>
      <c r="M15" s="69">
        <f t="shared" si="1"/>
        <v>19.523</v>
      </c>
      <c r="N15" s="69">
        <f t="shared" si="1"/>
        <v>18.888999999999999</v>
      </c>
      <c r="O15" s="69">
        <f t="shared" si="1"/>
        <v>18.713999999999999</v>
      </c>
      <c r="P15" s="69">
        <f t="shared" si="1"/>
        <v>18.333000000000002</v>
      </c>
      <c r="Q15" s="69">
        <f t="shared" si="1"/>
        <v>19.009999999999998</v>
      </c>
      <c r="R15" s="69">
        <f t="shared" si="1"/>
        <v>18.747</v>
      </c>
      <c r="S15" s="69">
        <f t="shared" si="1"/>
        <v>18.565000000000001</v>
      </c>
      <c r="T15" s="69">
        <f t="shared" si="1"/>
        <v>18.347000000000001</v>
      </c>
      <c r="U15" s="69">
        <f t="shared" si="1"/>
        <v>18.030999999999999</v>
      </c>
      <c r="V15" s="69">
        <f t="shared" si="1"/>
        <v>18.311</v>
      </c>
      <c r="W15" s="69">
        <f t="shared" si="1"/>
        <v>18.733999999999998</v>
      </c>
      <c r="X15" s="69">
        <f t="shared" si="1"/>
        <v>17.536000000000001</v>
      </c>
      <c r="Y15" s="69">
        <f t="shared" si="1"/>
        <v>17.893999999999998</v>
      </c>
      <c r="Z15" s="69">
        <f t="shared" si="1"/>
        <v>17.330000000000002</v>
      </c>
      <c r="AA15" s="69">
        <f t="shared" si="1"/>
        <v>17.762999999999998</v>
      </c>
      <c r="AB15" s="69">
        <f t="shared" si="1"/>
        <v>19.344000000000001</v>
      </c>
      <c r="AC15" s="69">
        <f t="shared" si="1"/>
        <v>20.809000000000001</v>
      </c>
      <c r="AD15" s="69">
        <f t="shared" si="1"/>
        <v>20.814</v>
      </c>
      <c r="AE15" s="69">
        <f t="shared" si="1"/>
        <v>19.943999999999999</v>
      </c>
      <c r="AF15" s="69">
        <f t="shared" si="1"/>
        <v>19.278000000000002</v>
      </c>
      <c r="AG15" s="69">
        <f>AVERAGE(C15:AF15)</f>
        <v>18.855799999999999</v>
      </c>
    </row>
    <row r="16" spans="1:33" ht="21" customHeight="1" x14ac:dyDescent="0.4">
      <c r="A16" s="13" t="s">
        <v>31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4" ht="21" customHeight="1" x14ac:dyDescent="0.4">
      <c r="A17" s="11" t="s">
        <v>8</v>
      </c>
      <c r="B17" s="150">
        <v>16.02</v>
      </c>
      <c r="C17" s="150">
        <v>16.25</v>
      </c>
      <c r="D17" s="150">
        <v>16.27</v>
      </c>
      <c r="E17" s="150">
        <v>16.05</v>
      </c>
      <c r="F17" s="150">
        <v>16.510000000000002</v>
      </c>
      <c r="G17" s="150">
        <v>18.059999999999999</v>
      </c>
      <c r="H17" s="150">
        <v>17.7</v>
      </c>
      <c r="I17" s="150">
        <v>17.25</v>
      </c>
      <c r="J17" s="150">
        <v>18.68</v>
      </c>
      <c r="K17" s="150">
        <v>17.190000000000001</v>
      </c>
      <c r="L17" s="150">
        <v>16.97</v>
      </c>
      <c r="M17" s="150">
        <v>15.54</v>
      </c>
      <c r="N17" s="150">
        <v>17.18</v>
      </c>
      <c r="O17" s="150">
        <v>17.170000000000002</v>
      </c>
      <c r="P17" s="150">
        <v>17.68</v>
      </c>
      <c r="Q17" s="150">
        <v>17.149999999999999</v>
      </c>
      <c r="R17" s="150">
        <v>17.760000000000002</v>
      </c>
      <c r="S17" s="150">
        <v>17.05</v>
      </c>
      <c r="T17" s="150">
        <v>16.43</v>
      </c>
      <c r="U17" s="150">
        <v>17.34</v>
      </c>
      <c r="V17" s="150">
        <v>16.64</v>
      </c>
      <c r="W17" s="150">
        <v>15.83</v>
      </c>
      <c r="X17" s="150">
        <v>16.46</v>
      </c>
      <c r="Y17" s="150">
        <v>16.3</v>
      </c>
      <c r="Z17" s="150">
        <v>15.75</v>
      </c>
      <c r="AA17" s="150">
        <v>16.68</v>
      </c>
      <c r="AB17" s="150">
        <v>18.47</v>
      </c>
      <c r="AC17" s="150">
        <v>18.64</v>
      </c>
      <c r="AD17" s="150">
        <v>17.7</v>
      </c>
      <c r="AE17" s="150">
        <v>19.22</v>
      </c>
      <c r="AF17" s="150">
        <v>18.399999999999999</v>
      </c>
      <c r="AG17" s="190"/>
    </row>
    <row r="18" spans="1:34" ht="21" customHeight="1" x14ac:dyDescent="0.4">
      <c r="A18" s="15" t="s">
        <v>26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90"/>
    </row>
    <row r="19" spans="1:34" ht="21" customHeight="1" x14ac:dyDescent="0.4">
      <c r="A19" s="11" t="s">
        <v>9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90"/>
    </row>
    <row r="20" spans="1:34" ht="21" customHeight="1" x14ac:dyDescent="0.4">
      <c r="A20" s="11" t="s">
        <v>23</v>
      </c>
      <c r="B20" s="120">
        <v>65</v>
      </c>
      <c r="C20" s="120">
        <v>80</v>
      </c>
      <c r="D20" s="120">
        <v>70</v>
      </c>
      <c r="E20" s="120">
        <v>45</v>
      </c>
      <c r="F20" s="120">
        <v>65</v>
      </c>
      <c r="G20" s="120">
        <v>60</v>
      </c>
      <c r="H20" s="120">
        <v>55</v>
      </c>
      <c r="I20" s="120">
        <v>90</v>
      </c>
      <c r="J20" s="120">
        <v>85</v>
      </c>
      <c r="K20" s="120">
        <v>90</v>
      </c>
      <c r="L20" s="120">
        <v>65</v>
      </c>
      <c r="M20" s="120">
        <v>55</v>
      </c>
      <c r="N20" s="120">
        <v>45</v>
      </c>
      <c r="O20" s="120">
        <v>32</v>
      </c>
      <c r="P20" s="120">
        <v>70</v>
      </c>
      <c r="Q20" s="120">
        <v>55</v>
      </c>
      <c r="R20" s="120">
        <v>70</v>
      </c>
      <c r="S20" s="120">
        <v>32</v>
      </c>
      <c r="T20" s="120">
        <v>55</v>
      </c>
      <c r="U20" s="120">
        <v>35</v>
      </c>
      <c r="V20" s="120">
        <v>38</v>
      </c>
      <c r="W20" s="120">
        <v>55</v>
      </c>
      <c r="X20" s="120">
        <v>55</v>
      </c>
      <c r="Y20" s="120">
        <v>50</v>
      </c>
      <c r="Z20" s="120">
        <v>80</v>
      </c>
      <c r="AA20" s="120">
        <v>55</v>
      </c>
      <c r="AB20" s="120">
        <v>56</v>
      </c>
      <c r="AC20" s="120">
        <v>62</v>
      </c>
      <c r="AD20" s="120">
        <v>70</v>
      </c>
      <c r="AE20" s="120">
        <v>86</v>
      </c>
      <c r="AF20" s="120">
        <v>65</v>
      </c>
      <c r="AG20" s="190"/>
    </row>
    <row r="21" spans="1:34" ht="21" customHeight="1" x14ac:dyDescent="0.45">
      <c r="A21" s="11" t="s">
        <v>22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18"/>
      <c r="AG21" s="190"/>
    </row>
    <row r="22" spans="1:34" ht="21" customHeight="1" x14ac:dyDescent="0.45">
      <c r="A22" s="11" t="s">
        <v>24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18"/>
      <c r="AG22" s="190"/>
    </row>
    <row r="23" spans="1:34" ht="21" customHeight="1" x14ac:dyDescent="0.45">
      <c r="A23" s="11" t="s">
        <v>25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18"/>
      <c r="AG23" s="190"/>
    </row>
    <row r="24" spans="1:34" ht="21" customHeight="1" x14ac:dyDescent="0.45">
      <c r="A24" s="11" t="s">
        <v>17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18"/>
      <c r="AG24" s="190"/>
    </row>
    <row r="25" spans="1:34" ht="21" customHeight="1" x14ac:dyDescent="0.4">
      <c r="A25" s="11" t="s">
        <v>5</v>
      </c>
      <c r="B25" s="150">
        <v>2.4500000000000002</v>
      </c>
      <c r="C25" s="150">
        <v>2.4500000000000002</v>
      </c>
      <c r="D25" s="150">
        <v>2.4500000000000002</v>
      </c>
      <c r="E25" s="150">
        <v>1.8</v>
      </c>
      <c r="F25" s="150">
        <v>1.8</v>
      </c>
      <c r="G25" s="150">
        <v>1.8</v>
      </c>
      <c r="H25" s="150">
        <v>1.8</v>
      </c>
      <c r="I25" s="150">
        <v>1.8</v>
      </c>
      <c r="J25" s="150">
        <v>1.8</v>
      </c>
      <c r="K25" s="150">
        <v>1.8</v>
      </c>
      <c r="L25" s="150">
        <v>1.8</v>
      </c>
      <c r="M25" s="150">
        <v>1.6</v>
      </c>
      <c r="N25" s="150">
        <v>1.6</v>
      </c>
      <c r="O25" s="150">
        <v>1.6</v>
      </c>
      <c r="P25" s="150">
        <v>1.6</v>
      </c>
      <c r="Q25" s="150">
        <v>1.6</v>
      </c>
      <c r="R25" s="150">
        <v>1.6</v>
      </c>
      <c r="S25" s="150">
        <v>1.6</v>
      </c>
      <c r="T25" s="150">
        <v>1.4</v>
      </c>
      <c r="U25" s="150">
        <v>1.4</v>
      </c>
      <c r="V25" s="150">
        <v>1.7</v>
      </c>
      <c r="W25" s="150">
        <v>1.7</v>
      </c>
      <c r="X25" s="150">
        <v>1.7</v>
      </c>
      <c r="Y25" s="150">
        <v>1.7</v>
      </c>
      <c r="Z25" s="150">
        <v>1.7</v>
      </c>
      <c r="AA25" s="150">
        <v>1.7</v>
      </c>
      <c r="AB25" s="150">
        <v>1.7</v>
      </c>
      <c r="AC25" s="150">
        <v>1.7</v>
      </c>
      <c r="AD25" s="150">
        <v>1.7</v>
      </c>
      <c r="AE25" s="150">
        <v>1.7</v>
      </c>
      <c r="AF25" s="150">
        <v>1.7</v>
      </c>
      <c r="AG25" s="190"/>
    </row>
    <row r="26" spans="1:34" ht="21" customHeight="1" x14ac:dyDescent="0.4">
      <c r="A26" s="11" t="s">
        <v>10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69"/>
    </row>
    <row r="27" spans="1:34" ht="21" customHeight="1" x14ac:dyDescent="0.4">
      <c r="A27" s="11" t="s">
        <v>7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69"/>
    </row>
    <row r="28" spans="1:34" ht="21" customHeight="1" x14ac:dyDescent="0.4">
      <c r="A28" s="7"/>
      <c r="B28" s="69">
        <f>SUM(B17+B18+B19+B24+B25+B26+B27)</f>
        <v>18.47</v>
      </c>
      <c r="C28" s="69">
        <f t="shared" ref="C28:AF28" si="2">SUM(C17+C18+C19+C24+C25+C26+C27)</f>
        <v>18.7</v>
      </c>
      <c r="D28" s="69">
        <f t="shared" si="2"/>
        <v>18.72</v>
      </c>
      <c r="E28" s="69">
        <f t="shared" si="2"/>
        <v>17.850000000000001</v>
      </c>
      <c r="F28" s="69">
        <f t="shared" si="2"/>
        <v>18.310000000000002</v>
      </c>
      <c r="G28" s="69">
        <f t="shared" si="2"/>
        <v>19.86</v>
      </c>
      <c r="H28" s="69">
        <f t="shared" si="2"/>
        <v>19.5</v>
      </c>
      <c r="I28" s="69">
        <f t="shared" si="2"/>
        <v>19.05</v>
      </c>
      <c r="J28" s="69">
        <f t="shared" si="2"/>
        <v>20.48</v>
      </c>
      <c r="K28" s="69">
        <f t="shared" si="2"/>
        <v>18.990000000000002</v>
      </c>
      <c r="L28" s="69">
        <f t="shared" si="2"/>
        <v>18.77</v>
      </c>
      <c r="M28" s="69">
        <f t="shared" si="2"/>
        <v>17.14</v>
      </c>
      <c r="N28" s="69">
        <f t="shared" si="2"/>
        <v>18.78</v>
      </c>
      <c r="O28" s="69">
        <f t="shared" si="2"/>
        <v>18.770000000000003</v>
      </c>
      <c r="P28" s="69">
        <f t="shared" si="2"/>
        <v>19.28</v>
      </c>
      <c r="Q28" s="69">
        <f t="shared" si="2"/>
        <v>18.75</v>
      </c>
      <c r="R28" s="69">
        <f t="shared" si="2"/>
        <v>19.360000000000003</v>
      </c>
      <c r="S28" s="69">
        <f t="shared" si="2"/>
        <v>18.650000000000002</v>
      </c>
      <c r="T28" s="69">
        <f t="shared" si="2"/>
        <v>17.829999999999998</v>
      </c>
      <c r="U28" s="69">
        <f t="shared" si="2"/>
        <v>18.739999999999998</v>
      </c>
      <c r="V28" s="69">
        <f t="shared" si="2"/>
        <v>18.34</v>
      </c>
      <c r="W28" s="69">
        <f t="shared" si="2"/>
        <v>17.53</v>
      </c>
      <c r="X28" s="69">
        <f t="shared" si="2"/>
        <v>18.16</v>
      </c>
      <c r="Y28" s="69">
        <f t="shared" si="2"/>
        <v>18</v>
      </c>
      <c r="Z28" s="69">
        <f t="shared" si="2"/>
        <v>17.45</v>
      </c>
      <c r="AA28" s="69">
        <f t="shared" si="2"/>
        <v>18.38</v>
      </c>
      <c r="AB28" s="69">
        <f t="shared" si="2"/>
        <v>20.169999999999998</v>
      </c>
      <c r="AC28" s="69">
        <f t="shared" si="2"/>
        <v>20.34</v>
      </c>
      <c r="AD28" s="69">
        <f t="shared" si="2"/>
        <v>19.399999999999999</v>
      </c>
      <c r="AE28" s="69">
        <f t="shared" si="2"/>
        <v>20.919999999999998</v>
      </c>
      <c r="AF28" s="69">
        <f t="shared" si="2"/>
        <v>20.099999999999998</v>
      </c>
      <c r="AG28" s="69">
        <f>AVERAGE(B28:AF28)</f>
        <v>18.864193548387096</v>
      </c>
    </row>
    <row r="29" spans="1:34" ht="21" customHeight="1" x14ac:dyDescent="0.4">
      <c r="A29" s="8" t="s">
        <v>11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4" ht="21" customHeight="1" x14ac:dyDescent="0.4">
      <c r="A30" s="7" t="s">
        <v>12</v>
      </c>
      <c r="B30" s="183">
        <v>2.9748700000000001</v>
      </c>
      <c r="C30" s="183">
        <v>2.9748700000000001</v>
      </c>
      <c r="D30" s="183">
        <v>2.9748700000000001</v>
      </c>
      <c r="E30" s="183">
        <v>2.9748700000000001</v>
      </c>
      <c r="F30" s="183">
        <v>2.9748700000000001</v>
      </c>
      <c r="G30" s="183">
        <v>2.9748700000000001</v>
      </c>
      <c r="H30" s="183">
        <v>2.9748700000000001</v>
      </c>
      <c r="I30" s="183">
        <v>2.9748700000000001</v>
      </c>
      <c r="J30" s="183">
        <v>2.9748700000000001</v>
      </c>
      <c r="K30" s="183">
        <v>2.9748700000000001</v>
      </c>
      <c r="L30" s="183">
        <v>2.9748700000000001</v>
      </c>
      <c r="M30" s="183">
        <v>2.9748700000000001</v>
      </c>
      <c r="N30" s="183">
        <v>2.9748700000000001</v>
      </c>
      <c r="O30" s="183">
        <v>2.9748700000000001</v>
      </c>
      <c r="P30" s="183">
        <v>2.9748700000000001</v>
      </c>
      <c r="Q30" s="183">
        <v>2.9748700000000001</v>
      </c>
      <c r="R30" s="183">
        <v>2.9748700000000001</v>
      </c>
      <c r="S30" s="183">
        <v>2.9748700000000001</v>
      </c>
      <c r="T30" s="183">
        <v>2.9748700000000001</v>
      </c>
      <c r="U30" s="183">
        <v>2.9748700000000001</v>
      </c>
      <c r="V30" s="183">
        <v>2.9748700000000001</v>
      </c>
      <c r="W30" s="183">
        <v>2.9748700000000001</v>
      </c>
      <c r="X30" s="183">
        <v>2.9748700000000001</v>
      </c>
      <c r="Y30" s="183">
        <v>2.9748700000000001</v>
      </c>
      <c r="Z30" s="183">
        <v>2.9748700000000001</v>
      </c>
      <c r="AA30" s="183">
        <v>2.9748700000000001</v>
      </c>
      <c r="AB30" s="183">
        <v>2.9748700000000001</v>
      </c>
      <c r="AC30" s="183">
        <v>2.9748700000000001</v>
      </c>
      <c r="AD30" s="183">
        <v>2.9748700000000001</v>
      </c>
      <c r="AE30" s="183">
        <v>2.9748700000000001</v>
      </c>
      <c r="AF30" s="183">
        <v>2.9748700000000001</v>
      </c>
      <c r="AG30" s="69">
        <f>AVERAGE(B30:AF30)</f>
        <v>2.9748699999999992</v>
      </c>
    </row>
    <row r="31" spans="1:34" ht="21" customHeight="1" x14ac:dyDescent="0.4">
      <c r="A31" s="7" t="s">
        <v>29</v>
      </c>
      <c r="B31" s="183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69">
        <f>AVERAGE(B31:AF31)</f>
        <v>0</v>
      </c>
      <c r="AH31" s="74">
        <f>SUM(B31:AG31)</f>
        <v>0</v>
      </c>
    </row>
    <row r="32" spans="1:34" ht="21" customHeight="1" x14ac:dyDescent="0.4">
      <c r="A32" s="7" t="s">
        <v>4</v>
      </c>
      <c r="B32" s="183">
        <v>0.88885400000000003</v>
      </c>
      <c r="C32" s="183">
        <v>0.88885400000000003</v>
      </c>
      <c r="D32" s="183">
        <v>0.88885400000000003</v>
      </c>
      <c r="E32" s="183">
        <v>0.88885400000000003</v>
      </c>
      <c r="F32" s="183">
        <v>0.88885400000000003</v>
      </c>
      <c r="G32" s="183">
        <v>0.88885400000000003</v>
      </c>
      <c r="H32" s="183">
        <v>0.88885400000000003</v>
      </c>
      <c r="I32" s="183">
        <v>0.88885400000000003</v>
      </c>
      <c r="J32" s="183">
        <v>0.88885400000000003</v>
      </c>
      <c r="K32" s="183">
        <v>0.88885400000000003</v>
      </c>
      <c r="L32" s="183">
        <v>0.88885400000000003</v>
      </c>
      <c r="M32" s="183">
        <v>0.88885400000000003</v>
      </c>
      <c r="N32" s="183">
        <v>0.88885400000000003</v>
      </c>
      <c r="O32" s="183">
        <v>0.88885400000000003</v>
      </c>
      <c r="P32" s="183">
        <v>0.88885400000000003</v>
      </c>
      <c r="Q32" s="183">
        <v>0.88885400000000003</v>
      </c>
      <c r="R32" s="183">
        <v>0.88885400000000003</v>
      </c>
      <c r="S32" s="183">
        <v>0.88885400000000003</v>
      </c>
      <c r="T32" s="183">
        <v>0.88885400000000003</v>
      </c>
      <c r="U32" s="183">
        <v>0.88885400000000003</v>
      </c>
      <c r="V32" s="183">
        <v>0.88885400000000003</v>
      </c>
      <c r="W32" s="183">
        <v>0.88885400000000003</v>
      </c>
      <c r="X32" s="183">
        <v>0.88885400000000003</v>
      </c>
      <c r="Y32" s="183">
        <v>0.88885400000000003</v>
      </c>
      <c r="Z32" s="183">
        <v>0.88885400000000003</v>
      </c>
      <c r="AA32" s="183">
        <v>0.88885400000000003</v>
      </c>
      <c r="AB32" s="183">
        <v>0.88885400000000003</v>
      </c>
      <c r="AC32" s="183">
        <v>0.88885400000000003</v>
      </c>
      <c r="AD32" s="183">
        <v>0.88885400000000003</v>
      </c>
      <c r="AE32" s="183">
        <v>0.88885400000000003</v>
      </c>
      <c r="AF32" s="183">
        <v>0.88885400000000003</v>
      </c>
      <c r="AG32" s="69">
        <f>AVERAGE(B32:AE32)</f>
        <v>0.88885399999999959</v>
      </c>
    </row>
    <row r="33" spans="1:33" ht="21" customHeight="1" x14ac:dyDescent="0.4">
      <c r="A33" s="7" t="s">
        <v>13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ht="21" customHeight="1" x14ac:dyDescent="0.4">
      <c r="A34" s="7" t="s">
        <v>10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21" customHeight="1" x14ac:dyDescent="0.4">
      <c r="A35" s="8"/>
      <c r="B35" s="69">
        <f t="shared" ref="B35:AF35" si="3">SUM(B30:B34)</f>
        <v>3.8637240000000004</v>
      </c>
      <c r="C35" s="69">
        <f t="shared" si="3"/>
        <v>3.8637240000000004</v>
      </c>
      <c r="D35" s="69">
        <f t="shared" si="3"/>
        <v>3.8637240000000004</v>
      </c>
      <c r="E35" s="69">
        <f t="shared" si="3"/>
        <v>3.8637240000000004</v>
      </c>
      <c r="F35" s="69">
        <f t="shared" si="3"/>
        <v>3.8637240000000004</v>
      </c>
      <c r="G35" s="69">
        <f t="shared" si="3"/>
        <v>3.8637240000000004</v>
      </c>
      <c r="H35" s="69">
        <f t="shared" si="3"/>
        <v>3.8637240000000004</v>
      </c>
      <c r="I35" s="69">
        <f t="shared" si="3"/>
        <v>3.8637240000000004</v>
      </c>
      <c r="J35" s="69">
        <f t="shared" si="3"/>
        <v>3.8637240000000004</v>
      </c>
      <c r="K35" s="69">
        <f t="shared" si="3"/>
        <v>3.8637240000000004</v>
      </c>
      <c r="L35" s="69">
        <f t="shared" si="3"/>
        <v>3.8637240000000004</v>
      </c>
      <c r="M35" s="69">
        <f t="shared" si="3"/>
        <v>3.8637240000000004</v>
      </c>
      <c r="N35" s="69">
        <f t="shared" si="3"/>
        <v>3.8637240000000004</v>
      </c>
      <c r="O35" s="69">
        <f t="shared" si="3"/>
        <v>3.8637240000000004</v>
      </c>
      <c r="P35" s="69">
        <f t="shared" si="3"/>
        <v>3.8637240000000004</v>
      </c>
      <c r="Q35" s="69">
        <f t="shared" si="3"/>
        <v>3.8637240000000004</v>
      </c>
      <c r="R35" s="69">
        <f t="shared" si="3"/>
        <v>3.8637240000000004</v>
      </c>
      <c r="S35" s="69">
        <f t="shared" si="3"/>
        <v>3.8637240000000004</v>
      </c>
      <c r="T35" s="69">
        <f t="shared" si="3"/>
        <v>3.8637240000000004</v>
      </c>
      <c r="U35" s="69">
        <f t="shared" si="3"/>
        <v>3.8637240000000004</v>
      </c>
      <c r="V35" s="69">
        <f t="shared" si="3"/>
        <v>3.8637240000000004</v>
      </c>
      <c r="W35" s="69">
        <f t="shared" si="3"/>
        <v>3.8637240000000004</v>
      </c>
      <c r="X35" s="69">
        <f t="shared" si="3"/>
        <v>3.8637240000000004</v>
      </c>
      <c r="Y35" s="69">
        <f t="shared" si="3"/>
        <v>3.8637240000000004</v>
      </c>
      <c r="Z35" s="69">
        <f t="shared" si="3"/>
        <v>3.8637240000000004</v>
      </c>
      <c r="AA35" s="69">
        <f t="shared" si="3"/>
        <v>3.8637240000000004</v>
      </c>
      <c r="AB35" s="69">
        <f t="shared" si="3"/>
        <v>3.8637240000000004</v>
      </c>
      <c r="AC35" s="69">
        <f t="shared" si="3"/>
        <v>3.8637240000000004</v>
      </c>
      <c r="AD35" s="69">
        <f t="shared" si="3"/>
        <v>3.8637240000000004</v>
      </c>
      <c r="AE35" s="69">
        <f t="shared" si="3"/>
        <v>3.8637240000000004</v>
      </c>
      <c r="AF35" s="69">
        <f t="shared" si="3"/>
        <v>3.8637240000000004</v>
      </c>
      <c r="AG35" s="69">
        <f>AVERAGE(B35:AE35)</f>
        <v>3.8637240000000022</v>
      </c>
    </row>
    <row r="36" spans="1:33" ht="21" customHeight="1" x14ac:dyDescent="0.4">
      <c r="A36" s="8" t="s">
        <v>32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ht="21" customHeight="1" x14ac:dyDescent="0.4">
      <c r="A37" s="7" t="s">
        <v>4</v>
      </c>
      <c r="B37" s="142">
        <v>0.4</v>
      </c>
      <c r="C37" s="142">
        <v>0.6</v>
      </c>
      <c r="D37" s="142">
        <v>0.5</v>
      </c>
      <c r="E37" s="142">
        <v>0.4</v>
      </c>
      <c r="F37" s="142">
        <v>0.3</v>
      </c>
      <c r="G37" s="142">
        <v>0.6</v>
      </c>
      <c r="H37" s="142">
        <v>0.4</v>
      </c>
      <c r="I37" s="142">
        <v>0.6</v>
      </c>
      <c r="J37" s="142">
        <v>0.7</v>
      </c>
      <c r="K37" s="142">
        <v>0.3</v>
      </c>
      <c r="L37" s="142">
        <v>0.4</v>
      </c>
      <c r="M37" s="142">
        <v>0.4</v>
      </c>
      <c r="N37" s="142">
        <v>0.6</v>
      </c>
      <c r="O37" s="142">
        <v>0.5</v>
      </c>
      <c r="P37" s="142">
        <v>0.4</v>
      </c>
      <c r="Q37" s="142">
        <v>0.5</v>
      </c>
      <c r="R37" s="142">
        <v>0.5</v>
      </c>
      <c r="S37" s="142">
        <v>0.4</v>
      </c>
      <c r="T37" s="142">
        <v>0.3</v>
      </c>
      <c r="U37" s="142">
        <v>0.7</v>
      </c>
      <c r="V37" s="142">
        <v>0.3</v>
      </c>
      <c r="W37" s="142">
        <v>0.5</v>
      </c>
      <c r="X37" s="142">
        <v>0.7</v>
      </c>
      <c r="Y37" s="142">
        <v>0.5</v>
      </c>
      <c r="Z37" s="142">
        <v>0.2</v>
      </c>
      <c r="AA37" s="142">
        <v>0.3</v>
      </c>
      <c r="AB37" s="142">
        <v>0.6</v>
      </c>
      <c r="AC37" s="142">
        <v>0.5</v>
      </c>
      <c r="AD37" s="142">
        <v>0.7</v>
      </c>
      <c r="AE37" s="142">
        <v>0.5</v>
      </c>
      <c r="AF37" s="142">
        <v>0.3</v>
      </c>
      <c r="AG37" s="69">
        <f>AVERAGE(B37:AF37)</f>
        <v>0.47096774193548391</v>
      </c>
    </row>
    <row r="38" spans="1:33" ht="21" customHeight="1" x14ac:dyDescent="0.4">
      <c r="A38" s="7" t="s">
        <v>15</v>
      </c>
      <c r="B38" s="69">
        <f t="shared" ref="B38:AF38" si="4">SUM(B37,B35,B28,B15,B8)</f>
        <v>62.405074249999998</v>
      </c>
      <c r="C38" s="69">
        <f t="shared" si="4"/>
        <v>58.998466499999992</v>
      </c>
      <c r="D38" s="69">
        <f t="shared" si="4"/>
        <v>59.273073500000002</v>
      </c>
      <c r="E38" s="69">
        <f t="shared" si="4"/>
        <v>55.709976499999996</v>
      </c>
      <c r="F38" s="69">
        <f t="shared" si="4"/>
        <v>57.083583500000003</v>
      </c>
      <c r="G38" s="69">
        <f t="shared" si="4"/>
        <v>58.953302499999992</v>
      </c>
      <c r="H38" s="69">
        <f t="shared" si="4"/>
        <v>60.215740499999995</v>
      </c>
      <c r="I38" s="69">
        <f t="shared" si="4"/>
        <v>60.176016499999989</v>
      </c>
      <c r="J38" s="69">
        <f t="shared" si="4"/>
        <v>64.179285499999992</v>
      </c>
      <c r="K38" s="69">
        <f t="shared" si="4"/>
        <v>59.076969500000004</v>
      </c>
      <c r="L38" s="69">
        <f t="shared" si="4"/>
        <v>55.217809500000001</v>
      </c>
      <c r="M38" s="69">
        <f t="shared" si="4"/>
        <v>57.601614499999997</v>
      </c>
      <c r="N38" s="69">
        <f t="shared" si="4"/>
        <v>57.274829499999996</v>
      </c>
      <c r="O38" s="69">
        <f t="shared" si="4"/>
        <v>58.323338499999998</v>
      </c>
      <c r="P38" s="69">
        <f t="shared" si="4"/>
        <v>57.972099499999999</v>
      </c>
      <c r="Q38" s="69">
        <f t="shared" si="4"/>
        <v>58.300059750000003</v>
      </c>
      <c r="R38" s="69">
        <f t="shared" si="4"/>
        <v>59.961522500000001</v>
      </c>
      <c r="S38" s="69">
        <f t="shared" si="4"/>
        <v>58.128162500000002</v>
      </c>
      <c r="T38" s="69">
        <f t="shared" si="4"/>
        <v>54.239705499999999</v>
      </c>
      <c r="U38" s="69">
        <f t="shared" si="4"/>
        <v>56.705393499999992</v>
      </c>
      <c r="V38" s="69">
        <f t="shared" si="4"/>
        <v>56.513192500000002</v>
      </c>
      <c r="W38" s="69">
        <f t="shared" si="4"/>
        <v>56.722747499999997</v>
      </c>
      <c r="X38" s="69">
        <f t="shared" si="4"/>
        <v>55.932115500000009</v>
      </c>
      <c r="Y38" s="69">
        <f t="shared" si="4"/>
        <v>57.093459749999994</v>
      </c>
      <c r="Z38" s="69">
        <f t="shared" si="4"/>
        <v>53.848257750000002</v>
      </c>
      <c r="AA38" s="69">
        <f t="shared" si="4"/>
        <v>55.944711499999997</v>
      </c>
      <c r="AB38" s="69">
        <f t="shared" si="4"/>
        <v>61.223181999999994</v>
      </c>
      <c r="AC38" s="69">
        <f t="shared" si="4"/>
        <v>62.709738950000002</v>
      </c>
      <c r="AD38" s="69">
        <f t="shared" si="4"/>
        <v>63.282126249999997</v>
      </c>
      <c r="AE38" s="69">
        <f t="shared" si="4"/>
        <v>63.575780249999994</v>
      </c>
      <c r="AF38" s="69">
        <f t="shared" si="4"/>
        <v>60.121527749999998</v>
      </c>
      <c r="AG38" s="69"/>
    </row>
    <row r="39" spans="1:33" ht="21" customHeight="1" x14ac:dyDescent="0.4">
      <c r="A39" s="7" t="s">
        <v>16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ht="21" customHeight="1" x14ac:dyDescent="0.4">
      <c r="A40" s="8" t="s">
        <v>20</v>
      </c>
      <c r="B40" s="69">
        <f t="shared" ref="B40:AF40" si="5">B38-B39</f>
        <v>62.405074249999998</v>
      </c>
      <c r="C40" s="69">
        <f t="shared" si="5"/>
        <v>58.998466499999992</v>
      </c>
      <c r="D40" s="69">
        <f t="shared" si="5"/>
        <v>59.273073500000002</v>
      </c>
      <c r="E40" s="69">
        <f t="shared" si="5"/>
        <v>55.709976499999996</v>
      </c>
      <c r="F40" s="69">
        <f t="shared" si="5"/>
        <v>57.083583500000003</v>
      </c>
      <c r="G40" s="69">
        <f t="shared" si="5"/>
        <v>58.953302499999992</v>
      </c>
      <c r="H40" s="69">
        <f t="shared" si="5"/>
        <v>60.215740499999995</v>
      </c>
      <c r="I40" s="69">
        <f t="shared" si="5"/>
        <v>60.176016499999989</v>
      </c>
      <c r="J40" s="69">
        <f t="shared" si="5"/>
        <v>64.179285499999992</v>
      </c>
      <c r="K40" s="69">
        <f t="shared" si="5"/>
        <v>59.076969500000004</v>
      </c>
      <c r="L40" s="69">
        <f t="shared" si="5"/>
        <v>55.217809500000001</v>
      </c>
      <c r="M40" s="69">
        <f t="shared" si="5"/>
        <v>57.601614499999997</v>
      </c>
      <c r="N40" s="69">
        <f t="shared" si="5"/>
        <v>57.274829499999996</v>
      </c>
      <c r="O40" s="69">
        <f t="shared" si="5"/>
        <v>58.323338499999998</v>
      </c>
      <c r="P40" s="69">
        <f t="shared" si="5"/>
        <v>57.972099499999999</v>
      </c>
      <c r="Q40" s="69">
        <f t="shared" si="5"/>
        <v>58.300059750000003</v>
      </c>
      <c r="R40" s="69">
        <f t="shared" si="5"/>
        <v>59.961522500000001</v>
      </c>
      <c r="S40" s="69">
        <f t="shared" si="5"/>
        <v>58.128162500000002</v>
      </c>
      <c r="T40" s="69">
        <f t="shared" si="5"/>
        <v>54.239705499999999</v>
      </c>
      <c r="U40" s="69">
        <f t="shared" si="5"/>
        <v>56.705393499999992</v>
      </c>
      <c r="V40" s="69">
        <f t="shared" si="5"/>
        <v>56.513192500000002</v>
      </c>
      <c r="W40" s="69">
        <f t="shared" si="5"/>
        <v>56.722747499999997</v>
      </c>
      <c r="X40" s="69">
        <f t="shared" si="5"/>
        <v>55.932115500000009</v>
      </c>
      <c r="Y40" s="69">
        <f t="shared" si="5"/>
        <v>57.093459749999994</v>
      </c>
      <c r="Z40" s="69">
        <f t="shared" si="5"/>
        <v>53.848257750000002</v>
      </c>
      <c r="AA40" s="69">
        <f t="shared" si="5"/>
        <v>55.944711499999997</v>
      </c>
      <c r="AB40" s="69">
        <f t="shared" si="5"/>
        <v>61.223181999999994</v>
      </c>
      <c r="AC40" s="69">
        <f t="shared" si="5"/>
        <v>62.709738950000002</v>
      </c>
      <c r="AD40" s="69">
        <f t="shared" si="5"/>
        <v>63.282126249999997</v>
      </c>
      <c r="AE40" s="69">
        <f t="shared" si="5"/>
        <v>63.575780249999994</v>
      </c>
      <c r="AF40" s="69">
        <f t="shared" si="5"/>
        <v>60.121527749999998</v>
      </c>
      <c r="AG40" s="69">
        <f>AVERAGE(B40:AF40)</f>
        <v>58.60525366774192</v>
      </c>
    </row>
    <row r="41" spans="1:33" ht="20.149999999999999" customHeight="1" x14ac:dyDescent="0.4">
      <c r="A41" s="8"/>
      <c r="B41" s="18"/>
      <c r="C41" s="19"/>
      <c r="D41" s="19"/>
      <c r="E41" s="19"/>
      <c r="F41" s="19"/>
      <c r="G41" s="19"/>
      <c r="H41" s="15"/>
      <c r="I41" s="136"/>
      <c r="J41" s="136"/>
      <c r="K41" s="136"/>
      <c r="L41" s="136"/>
      <c r="M41" s="136"/>
      <c r="N41" s="136"/>
      <c r="O41" s="136"/>
      <c r="P41" s="13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20.149999999999999" customHeight="1" x14ac:dyDescent="0.4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14"/>
    </row>
    <row r="43" spans="1:33" ht="20.149999999999999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P47" sqref="P47"/>
    </sheetView>
  </sheetViews>
  <sheetFormatPr defaultColWidth="11.53515625" defaultRowHeight="20.149999999999999" customHeight="1" x14ac:dyDescent="0.45"/>
  <cols>
    <col min="1" max="1" width="32.3046875" style="51" customWidth="1"/>
    <col min="2" max="31" width="8.23046875" style="51" customWidth="1"/>
    <col min="32" max="32" width="8.23046875" style="99" customWidth="1"/>
    <col min="33" max="16384" width="11.53515625" style="51"/>
  </cols>
  <sheetData>
    <row r="1" spans="1:32" ht="21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4">
      <c r="A2" s="28">
        <v>43344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21" customHeight="1" x14ac:dyDescent="0.4">
      <c r="A3" s="30" t="s">
        <v>19</v>
      </c>
      <c r="Z3" s="52"/>
      <c r="AA3" s="92"/>
      <c r="AB3" s="52"/>
      <c r="AC3" s="52"/>
      <c r="AD3" s="52"/>
      <c r="AE3" s="52"/>
      <c r="AF3" s="52"/>
    </row>
    <row r="4" spans="1:32" ht="21" customHeight="1" x14ac:dyDescent="0.4">
      <c r="A4" s="33"/>
      <c r="B4" s="155">
        <v>1</v>
      </c>
      <c r="C4" s="155">
        <v>2</v>
      </c>
      <c r="D4" s="155">
        <v>3</v>
      </c>
      <c r="E4" s="155">
        <v>4</v>
      </c>
      <c r="F4" s="155">
        <v>5</v>
      </c>
      <c r="G4" s="155">
        <v>6</v>
      </c>
      <c r="H4" s="155">
        <v>7</v>
      </c>
      <c r="I4" s="155">
        <v>8</v>
      </c>
      <c r="J4" s="155">
        <v>9</v>
      </c>
      <c r="K4" s="155">
        <v>10</v>
      </c>
      <c r="L4" s="155">
        <v>11</v>
      </c>
      <c r="M4" s="155">
        <v>12</v>
      </c>
      <c r="N4" s="155">
        <v>13</v>
      </c>
      <c r="O4" s="155">
        <v>14</v>
      </c>
      <c r="P4" s="155">
        <v>15</v>
      </c>
      <c r="Q4" s="156">
        <v>16</v>
      </c>
      <c r="R4" s="156">
        <v>17</v>
      </c>
      <c r="S4" s="38">
        <v>18</v>
      </c>
      <c r="T4" s="38">
        <v>19</v>
      </c>
      <c r="U4" s="38">
        <v>20</v>
      </c>
      <c r="V4" s="38">
        <v>21</v>
      </c>
      <c r="W4" s="38">
        <v>22</v>
      </c>
      <c r="X4" s="38">
        <v>23</v>
      </c>
      <c r="Y4" s="38">
        <v>24</v>
      </c>
      <c r="Z4" s="156">
        <v>25</v>
      </c>
      <c r="AA4" s="156">
        <v>26</v>
      </c>
      <c r="AB4" s="156">
        <v>27</v>
      </c>
      <c r="AC4" s="156">
        <v>28</v>
      </c>
      <c r="AD4" s="156">
        <v>29</v>
      </c>
      <c r="AE4" s="156">
        <v>30</v>
      </c>
      <c r="AF4" s="156" t="s">
        <v>30</v>
      </c>
    </row>
    <row r="5" spans="1:32" ht="21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</row>
    <row r="6" spans="1:32" ht="21" customHeight="1" x14ac:dyDescent="0.4">
      <c r="A6" s="33" t="s">
        <v>1</v>
      </c>
      <c r="B6" s="191">
        <v>0</v>
      </c>
      <c r="C6" s="192">
        <v>0</v>
      </c>
      <c r="D6" s="192">
        <v>0</v>
      </c>
      <c r="E6" s="192">
        <v>0</v>
      </c>
      <c r="F6" s="192">
        <v>0</v>
      </c>
      <c r="G6" s="192">
        <v>0</v>
      </c>
      <c r="H6" s="192">
        <v>0</v>
      </c>
      <c r="I6" s="192">
        <v>0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92">
        <v>0</v>
      </c>
      <c r="U6" s="192">
        <v>0</v>
      </c>
      <c r="V6" s="192">
        <v>0</v>
      </c>
      <c r="W6" s="192">
        <v>0</v>
      </c>
      <c r="X6" s="192">
        <v>0</v>
      </c>
      <c r="Y6" s="192">
        <v>0</v>
      </c>
      <c r="Z6" s="192">
        <v>0</v>
      </c>
      <c r="AA6" s="192">
        <v>0</v>
      </c>
      <c r="AB6" s="192">
        <v>0</v>
      </c>
      <c r="AC6" s="192">
        <v>0</v>
      </c>
      <c r="AD6" s="192">
        <v>0</v>
      </c>
      <c r="AE6" s="192">
        <v>0</v>
      </c>
      <c r="AF6" s="142"/>
    </row>
    <row r="7" spans="1:32" ht="21" customHeight="1" x14ac:dyDescent="0.4">
      <c r="A7" s="33" t="s">
        <v>2</v>
      </c>
      <c r="B7" s="192">
        <v>17.40053275</v>
      </c>
      <c r="C7" s="192">
        <v>18.586065749999999</v>
      </c>
      <c r="D7" s="192">
        <v>18.409808250000001</v>
      </c>
      <c r="E7" s="192">
        <v>17.69721775</v>
      </c>
      <c r="F7" s="192">
        <v>18.186812749999998</v>
      </c>
      <c r="G7" s="192">
        <v>17.5309785</v>
      </c>
      <c r="H7" s="192">
        <v>18.170954250000001</v>
      </c>
      <c r="I7" s="192">
        <v>18.230586250000002</v>
      </c>
      <c r="J7" s="192">
        <v>18.701114749999999</v>
      </c>
      <c r="K7" s="192">
        <v>19.60811275</v>
      </c>
      <c r="L7" s="192">
        <v>19.492526250000001</v>
      </c>
      <c r="M7" s="192">
        <v>19.445461000000002</v>
      </c>
      <c r="N7" s="192">
        <v>18.196011249999998</v>
      </c>
      <c r="O7" s="192">
        <v>17.729942749999996</v>
      </c>
      <c r="P7" s="192">
        <v>17.549600750000003</v>
      </c>
      <c r="Q7" s="192">
        <v>17.586753499999997</v>
      </c>
      <c r="R7" s="192">
        <v>18.710908999999997</v>
      </c>
      <c r="S7" s="192">
        <v>16.700518249999998</v>
      </c>
      <c r="T7" s="192">
        <v>17.861397249999996</v>
      </c>
      <c r="U7" s="192">
        <v>18.010942749999998</v>
      </c>
      <c r="V7" s="192">
        <v>15.968605999999999</v>
      </c>
      <c r="W7" s="192">
        <v>14.66778425</v>
      </c>
      <c r="X7" s="192">
        <v>17.648822250000002</v>
      </c>
      <c r="Y7" s="192">
        <v>17.054519750000001</v>
      </c>
      <c r="Z7" s="192">
        <v>16.466584749999996</v>
      </c>
      <c r="AA7" s="192">
        <v>16.743672500000002</v>
      </c>
      <c r="AB7" s="192">
        <v>16.709135249999996</v>
      </c>
      <c r="AC7" s="192">
        <v>16.445365000000002</v>
      </c>
      <c r="AD7" s="192">
        <v>15.973215250000001</v>
      </c>
      <c r="AE7" s="192">
        <v>15.529680749999999</v>
      </c>
      <c r="AF7" s="142"/>
    </row>
    <row r="8" spans="1:32" ht="21" customHeight="1" x14ac:dyDescent="0.4">
      <c r="A8" s="33"/>
      <c r="B8" s="142">
        <f t="shared" ref="B8:AE8" si="0">SUM(B6:B7)</f>
        <v>17.40053275</v>
      </c>
      <c r="C8" s="142">
        <f t="shared" si="0"/>
        <v>18.586065749999999</v>
      </c>
      <c r="D8" s="142">
        <f t="shared" si="0"/>
        <v>18.409808250000001</v>
      </c>
      <c r="E8" s="142">
        <f t="shared" si="0"/>
        <v>17.69721775</v>
      </c>
      <c r="F8" s="142">
        <f t="shared" si="0"/>
        <v>18.186812749999998</v>
      </c>
      <c r="G8" s="142">
        <f t="shared" si="0"/>
        <v>17.5309785</v>
      </c>
      <c r="H8" s="142">
        <f t="shared" si="0"/>
        <v>18.170954250000001</v>
      </c>
      <c r="I8" s="142">
        <f t="shared" si="0"/>
        <v>18.230586250000002</v>
      </c>
      <c r="J8" s="142">
        <f t="shared" si="0"/>
        <v>18.701114749999999</v>
      </c>
      <c r="K8" s="142">
        <f t="shared" si="0"/>
        <v>19.60811275</v>
      </c>
      <c r="L8" s="142">
        <f t="shared" si="0"/>
        <v>19.492526250000001</v>
      </c>
      <c r="M8" s="142">
        <f t="shared" si="0"/>
        <v>19.445461000000002</v>
      </c>
      <c r="N8" s="142">
        <f t="shared" si="0"/>
        <v>18.196011249999998</v>
      </c>
      <c r="O8" s="142">
        <f t="shared" si="0"/>
        <v>17.729942749999996</v>
      </c>
      <c r="P8" s="142">
        <f t="shared" si="0"/>
        <v>17.549600750000003</v>
      </c>
      <c r="Q8" s="142">
        <f t="shared" si="0"/>
        <v>17.586753499999997</v>
      </c>
      <c r="R8" s="142">
        <f t="shared" si="0"/>
        <v>18.710908999999997</v>
      </c>
      <c r="S8" s="142">
        <f t="shared" si="0"/>
        <v>16.700518249999998</v>
      </c>
      <c r="T8" s="142">
        <f t="shared" si="0"/>
        <v>17.861397249999996</v>
      </c>
      <c r="U8" s="142">
        <f t="shared" si="0"/>
        <v>18.010942749999998</v>
      </c>
      <c r="V8" s="142">
        <f t="shared" si="0"/>
        <v>15.968605999999999</v>
      </c>
      <c r="W8" s="142">
        <f t="shared" si="0"/>
        <v>14.66778425</v>
      </c>
      <c r="X8" s="142">
        <f t="shared" si="0"/>
        <v>17.648822250000002</v>
      </c>
      <c r="Y8" s="142">
        <f t="shared" si="0"/>
        <v>17.054519750000001</v>
      </c>
      <c r="Z8" s="142">
        <f t="shared" si="0"/>
        <v>16.466584749999996</v>
      </c>
      <c r="AA8" s="142">
        <f t="shared" si="0"/>
        <v>16.743672500000002</v>
      </c>
      <c r="AB8" s="142">
        <f t="shared" si="0"/>
        <v>16.709135249999996</v>
      </c>
      <c r="AC8" s="142">
        <f t="shared" si="0"/>
        <v>16.445365000000002</v>
      </c>
      <c r="AD8" s="142">
        <f t="shared" si="0"/>
        <v>15.973215250000001</v>
      </c>
      <c r="AE8" s="142">
        <f t="shared" si="0"/>
        <v>15.529680749999999</v>
      </c>
      <c r="AF8" s="142">
        <f>AVERAGE(B8:AE8)</f>
        <v>17.567121074999999</v>
      </c>
    </row>
    <row r="9" spans="1:32" ht="21" customHeight="1" x14ac:dyDescent="0.4">
      <c r="A9" s="34" t="s">
        <v>3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</row>
    <row r="10" spans="1:32" ht="21" customHeight="1" x14ac:dyDescent="0.4">
      <c r="A10" s="33" t="s">
        <v>18</v>
      </c>
      <c r="B10" s="150">
        <v>13.845000000000001</v>
      </c>
      <c r="C10" s="150">
        <v>13.901999999999999</v>
      </c>
      <c r="D10" s="150">
        <v>14.276999999999999</v>
      </c>
      <c r="E10" s="150">
        <v>14.981999999999999</v>
      </c>
      <c r="F10" s="150">
        <v>14.353999999999999</v>
      </c>
      <c r="G10" s="150">
        <v>13.882999999999999</v>
      </c>
      <c r="H10" s="150">
        <v>14.67</v>
      </c>
      <c r="I10" s="142">
        <v>13.715</v>
      </c>
      <c r="J10" s="142">
        <v>13.45</v>
      </c>
      <c r="K10" s="142">
        <v>14.897</v>
      </c>
      <c r="L10" s="142">
        <v>13.135</v>
      </c>
      <c r="M10" s="142">
        <v>14.27</v>
      </c>
      <c r="N10" s="142">
        <v>13.521000000000001</v>
      </c>
      <c r="O10" s="142">
        <v>13.132</v>
      </c>
      <c r="P10" s="142">
        <v>14.282</v>
      </c>
      <c r="Q10" s="142">
        <v>14.986000000000001</v>
      </c>
      <c r="R10" s="142">
        <v>14.629</v>
      </c>
      <c r="S10" s="142">
        <v>13.712999999999999</v>
      </c>
      <c r="T10" s="142">
        <v>14.324</v>
      </c>
      <c r="U10" s="142">
        <v>14.512</v>
      </c>
      <c r="V10" s="142">
        <v>14.425000000000001</v>
      </c>
      <c r="W10" s="142">
        <v>13.037000000000001</v>
      </c>
      <c r="X10" s="142">
        <v>13.631</v>
      </c>
      <c r="Y10" s="142">
        <v>14.510999999999999</v>
      </c>
      <c r="Z10" s="142">
        <v>14.212</v>
      </c>
      <c r="AA10" s="142">
        <v>14.449</v>
      </c>
      <c r="AB10" s="142">
        <v>14.459</v>
      </c>
      <c r="AC10" s="142">
        <v>14.289</v>
      </c>
      <c r="AD10" s="142">
        <v>14.44</v>
      </c>
      <c r="AE10" s="142">
        <v>14.598000000000001</v>
      </c>
      <c r="AF10" s="142"/>
    </row>
    <row r="11" spans="1:32" ht="21" customHeight="1" x14ac:dyDescent="0.4">
      <c r="A11" s="35" t="s">
        <v>26</v>
      </c>
      <c r="B11" s="150">
        <v>0.97699999999999998</v>
      </c>
      <c r="C11" s="150">
        <v>0.91900000000000004</v>
      </c>
      <c r="D11" s="150">
        <v>0.49199999999999999</v>
      </c>
      <c r="E11" s="150">
        <v>0.91500000000000004</v>
      </c>
      <c r="F11" s="150">
        <v>0.91</v>
      </c>
      <c r="G11" s="150">
        <v>0.95099999999999996</v>
      </c>
      <c r="H11" s="150">
        <v>0.93200000000000005</v>
      </c>
      <c r="I11" s="142">
        <v>0.95</v>
      </c>
      <c r="J11" s="142">
        <v>0.96499999999999997</v>
      </c>
      <c r="K11" s="142">
        <v>0.96699999999999997</v>
      </c>
      <c r="L11" s="142">
        <v>0.95799999999999996</v>
      </c>
      <c r="M11" s="142">
        <v>0.94799999999999995</v>
      </c>
      <c r="N11" s="142">
        <v>0.94399999999999995</v>
      </c>
      <c r="O11" s="142">
        <v>0.85799999999999998</v>
      </c>
      <c r="P11" s="142">
        <v>0.95899999999999996</v>
      </c>
      <c r="Q11" s="142">
        <v>0.95899999999999996</v>
      </c>
      <c r="R11" s="142">
        <v>0.94099999999999995</v>
      </c>
      <c r="S11" s="142">
        <v>0.82399999999999995</v>
      </c>
      <c r="T11" s="142">
        <v>0.95</v>
      </c>
      <c r="U11" s="142">
        <v>0.95899999999999996</v>
      </c>
      <c r="V11" s="142">
        <v>0.95099999999999996</v>
      </c>
      <c r="W11" s="142">
        <v>0.95599999999999996</v>
      </c>
      <c r="X11" s="142">
        <v>0.95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/>
    </row>
    <row r="12" spans="1:32" ht="21" customHeight="1" x14ac:dyDescent="0.4">
      <c r="A12" s="33" t="s">
        <v>5</v>
      </c>
      <c r="B12" s="150">
        <v>3.5289999999999999</v>
      </c>
      <c r="C12" s="150">
        <v>3.4689999999999999</v>
      </c>
      <c r="D12" s="150">
        <v>3.6840000000000002</v>
      </c>
      <c r="E12" s="150">
        <v>3.4712999999999998</v>
      </c>
      <c r="F12" s="150">
        <v>3.202</v>
      </c>
      <c r="G12" s="150">
        <v>3.238</v>
      </c>
      <c r="H12" s="150">
        <v>3.2879999999999998</v>
      </c>
      <c r="I12" s="142">
        <v>3.2959999999999998</v>
      </c>
      <c r="J12" s="142">
        <v>3.282</v>
      </c>
      <c r="K12" s="142">
        <v>3.26</v>
      </c>
      <c r="L12" s="142">
        <v>3.327</v>
      </c>
      <c r="M12" s="142">
        <v>3.258</v>
      </c>
      <c r="N12" s="142">
        <v>3.169</v>
      </c>
      <c r="O12" s="142">
        <v>3.0659999999999998</v>
      </c>
      <c r="P12" s="142">
        <v>3.0920000000000001</v>
      </c>
      <c r="Q12" s="142">
        <v>3.0920000000000001</v>
      </c>
      <c r="R12" s="142">
        <v>3.0590000000000002</v>
      </c>
      <c r="S12" s="142">
        <v>3.0720000000000001</v>
      </c>
      <c r="T12" s="142">
        <v>2.99</v>
      </c>
      <c r="U12" s="142">
        <v>3.073</v>
      </c>
      <c r="V12" s="142">
        <v>3.052</v>
      </c>
      <c r="W12" s="142">
        <v>3.0640000000000001</v>
      </c>
      <c r="X12" s="142">
        <v>3.0950000000000002</v>
      </c>
      <c r="Y12" s="142">
        <v>3.0739999999999998</v>
      </c>
      <c r="Z12" s="142">
        <v>3.052</v>
      </c>
      <c r="AA12" s="142">
        <v>3.0179999999999998</v>
      </c>
      <c r="AB12" s="142">
        <v>3.0649999999999999</v>
      </c>
      <c r="AC12" s="142">
        <v>3.089</v>
      </c>
      <c r="AD12" s="142">
        <v>3.056</v>
      </c>
      <c r="AE12" s="142">
        <v>3.048</v>
      </c>
      <c r="AF12" s="142"/>
    </row>
    <row r="13" spans="1:32" ht="21" customHeight="1" x14ac:dyDescent="0.4">
      <c r="A13" s="33" t="s">
        <v>6</v>
      </c>
      <c r="B13" s="143">
        <v>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2"/>
    </row>
    <row r="14" spans="1:32" ht="21" customHeight="1" x14ac:dyDescent="0.4">
      <c r="A14" s="33" t="s">
        <v>7</v>
      </c>
      <c r="B14" s="143">
        <v>0</v>
      </c>
      <c r="C14" s="143">
        <v>0</v>
      </c>
      <c r="D14" s="143">
        <v>0</v>
      </c>
      <c r="E14" s="143">
        <v>0.51900000000000002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0.51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1.034</v>
      </c>
      <c r="AA14" s="143">
        <v>0</v>
      </c>
      <c r="AB14" s="143">
        <v>0</v>
      </c>
      <c r="AC14" s="143">
        <v>0</v>
      </c>
      <c r="AD14" s="143">
        <v>0</v>
      </c>
      <c r="AE14" s="143">
        <v>0</v>
      </c>
      <c r="AF14" s="142"/>
    </row>
    <row r="15" spans="1:32" ht="21" customHeight="1" x14ac:dyDescent="0.4">
      <c r="A15" s="33"/>
      <c r="B15" s="142">
        <f t="shared" ref="B15:AE15" si="1">SUM(B10:B14)</f>
        <v>18.350999999999999</v>
      </c>
      <c r="C15" s="142">
        <f t="shared" si="1"/>
        <v>18.29</v>
      </c>
      <c r="D15" s="142">
        <f t="shared" si="1"/>
        <v>18.452999999999999</v>
      </c>
      <c r="E15" s="142">
        <f t="shared" si="1"/>
        <v>19.887299999999996</v>
      </c>
      <c r="F15" s="142">
        <f t="shared" si="1"/>
        <v>18.466000000000001</v>
      </c>
      <c r="G15" s="142">
        <f t="shared" si="1"/>
        <v>18.071999999999999</v>
      </c>
      <c r="H15" s="142">
        <f t="shared" si="1"/>
        <v>18.89</v>
      </c>
      <c r="I15" s="142">
        <f t="shared" si="1"/>
        <v>17.960999999999999</v>
      </c>
      <c r="J15" s="142">
        <f t="shared" si="1"/>
        <v>17.696999999999999</v>
      </c>
      <c r="K15" s="142">
        <f t="shared" si="1"/>
        <v>19.124000000000002</v>
      </c>
      <c r="L15" s="142">
        <f t="shared" si="1"/>
        <v>17.930000000000003</v>
      </c>
      <c r="M15" s="142">
        <f t="shared" si="1"/>
        <v>18.475999999999999</v>
      </c>
      <c r="N15" s="142">
        <f t="shared" si="1"/>
        <v>17.634</v>
      </c>
      <c r="O15" s="142">
        <f t="shared" si="1"/>
        <v>17.056000000000001</v>
      </c>
      <c r="P15" s="142">
        <f t="shared" si="1"/>
        <v>18.332999999999998</v>
      </c>
      <c r="Q15" s="142">
        <f t="shared" si="1"/>
        <v>19.036999999999999</v>
      </c>
      <c r="R15" s="142">
        <f t="shared" si="1"/>
        <v>18.629000000000001</v>
      </c>
      <c r="S15" s="142">
        <f t="shared" si="1"/>
        <v>17.608999999999998</v>
      </c>
      <c r="T15" s="142">
        <f t="shared" si="1"/>
        <v>18.263999999999999</v>
      </c>
      <c r="U15" s="142">
        <f t="shared" si="1"/>
        <v>18.544</v>
      </c>
      <c r="V15" s="142">
        <f t="shared" si="1"/>
        <v>18.428000000000001</v>
      </c>
      <c r="W15" s="142">
        <f t="shared" si="1"/>
        <v>17.057000000000002</v>
      </c>
      <c r="X15" s="142">
        <f t="shared" si="1"/>
        <v>17.675999999999998</v>
      </c>
      <c r="Y15" s="142">
        <f t="shared" si="1"/>
        <v>17.585000000000001</v>
      </c>
      <c r="Z15" s="142">
        <f t="shared" si="1"/>
        <v>18.297999999999998</v>
      </c>
      <c r="AA15" s="142">
        <f t="shared" si="1"/>
        <v>17.466999999999999</v>
      </c>
      <c r="AB15" s="142">
        <f t="shared" si="1"/>
        <v>17.524000000000001</v>
      </c>
      <c r="AC15" s="142">
        <f t="shared" si="1"/>
        <v>17.378</v>
      </c>
      <c r="AD15" s="142">
        <f t="shared" si="1"/>
        <v>17.495999999999999</v>
      </c>
      <c r="AE15" s="142">
        <f t="shared" si="1"/>
        <v>17.646000000000001</v>
      </c>
      <c r="AF15" s="142">
        <f>AVERAGE(B15:AE15)</f>
        <v>18.108609999999995</v>
      </c>
    </row>
    <row r="16" spans="1:32" ht="21" customHeight="1" x14ac:dyDescent="0.4">
      <c r="A16" s="36" t="s">
        <v>31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</row>
    <row r="17" spans="1:32" ht="21" customHeight="1" x14ac:dyDescent="0.4">
      <c r="A17" s="37" t="s">
        <v>8</v>
      </c>
      <c r="B17" s="142">
        <v>16.489999999999998</v>
      </c>
      <c r="C17" s="142">
        <v>15.7</v>
      </c>
      <c r="D17" s="142">
        <v>16.46</v>
      </c>
      <c r="E17" s="142">
        <v>18.670000000000002</v>
      </c>
      <c r="F17" s="142">
        <v>16.62</v>
      </c>
      <c r="G17" s="142">
        <v>18.920000000000002</v>
      </c>
      <c r="H17" s="142">
        <v>18.64</v>
      </c>
      <c r="I17" s="142">
        <v>16.63</v>
      </c>
      <c r="J17" s="142">
        <v>15.76</v>
      </c>
      <c r="K17" s="142">
        <v>15.79</v>
      </c>
      <c r="L17" s="142">
        <v>16.059999999999999</v>
      </c>
      <c r="M17" s="142">
        <v>16.96</v>
      </c>
      <c r="N17" s="142">
        <v>15.97</v>
      </c>
      <c r="O17" s="142">
        <v>16.489999999999998</v>
      </c>
      <c r="P17" s="142">
        <v>15.56</v>
      </c>
      <c r="Q17" s="142">
        <v>15.69</v>
      </c>
      <c r="R17" s="142">
        <v>14.71</v>
      </c>
      <c r="S17" s="142">
        <v>15.59</v>
      </c>
      <c r="T17" s="142">
        <v>15.51</v>
      </c>
      <c r="U17" s="142">
        <v>16.190000000000001</v>
      </c>
      <c r="V17" s="142">
        <v>16.07</v>
      </c>
      <c r="W17" s="142">
        <v>14.48</v>
      </c>
      <c r="X17" s="142">
        <v>13.32</v>
      </c>
      <c r="Y17" s="142">
        <v>14.42</v>
      </c>
      <c r="Z17" s="142">
        <v>15.77</v>
      </c>
      <c r="AA17" s="142">
        <v>14.5</v>
      </c>
      <c r="AB17" s="142">
        <v>15.54</v>
      </c>
      <c r="AC17" s="142">
        <v>13.77</v>
      </c>
      <c r="AD17" s="142">
        <v>14.02</v>
      </c>
      <c r="AE17" s="142">
        <v>14.96</v>
      </c>
      <c r="AF17" s="142"/>
    </row>
    <row r="18" spans="1:32" ht="21" customHeight="1" x14ac:dyDescent="0.4">
      <c r="A18" s="43" t="s">
        <v>26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142"/>
    </row>
    <row r="19" spans="1:32" ht="21" customHeight="1" x14ac:dyDescent="0.4">
      <c r="A19" s="37" t="s">
        <v>9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</row>
    <row r="20" spans="1:32" ht="21" customHeight="1" x14ac:dyDescent="0.4">
      <c r="A20" s="37" t="s">
        <v>23</v>
      </c>
      <c r="B20" s="140">
        <v>47</v>
      </c>
      <c r="C20" s="140">
        <v>48</v>
      </c>
      <c r="D20" s="140">
        <v>47</v>
      </c>
      <c r="E20" s="140">
        <v>95</v>
      </c>
      <c r="F20" s="140">
        <v>70</v>
      </c>
      <c r="G20" s="140">
        <v>70</v>
      </c>
      <c r="H20" s="140">
        <v>65</v>
      </c>
      <c r="I20" s="140">
        <v>52</v>
      </c>
      <c r="J20" s="140">
        <v>28</v>
      </c>
      <c r="K20" s="140">
        <v>28</v>
      </c>
      <c r="L20" s="140">
        <v>37</v>
      </c>
      <c r="M20" s="140">
        <v>75</v>
      </c>
      <c r="N20" s="140">
        <v>40</v>
      </c>
      <c r="O20" s="140">
        <v>58</v>
      </c>
      <c r="P20" s="140">
        <v>52</v>
      </c>
      <c r="Q20" s="140">
        <v>55</v>
      </c>
      <c r="R20" s="140">
        <v>58</v>
      </c>
      <c r="S20" s="140">
        <v>80</v>
      </c>
      <c r="T20" s="140">
        <v>50</v>
      </c>
      <c r="U20" s="140">
        <v>90</v>
      </c>
      <c r="V20" s="140">
        <v>55</v>
      </c>
      <c r="W20" s="140">
        <v>60</v>
      </c>
      <c r="X20" s="140">
        <v>55</v>
      </c>
      <c r="Y20" s="140">
        <v>50</v>
      </c>
      <c r="Z20" s="140">
        <v>42</v>
      </c>
      <c r="AA20" s="140">
        <v>80</v>
      </c>
      <c r="AB20" s="140">
        <v>55</v>
      </c>
      <c r="AC20" s="140">
        <v>26</v>
      </c>
      <c r="AD20" s="140">
        <v>38</v>
      </c>
      <c r="AE20" s="140">
        <v>102</v>
      </c>
      <c r="AF20" s="140"/>
    </row>
    <row r="21" spans="1:32" ht="21" customHeight="1" x14ac:dyDescent="0.4">
      <c r="A21" s="37" t="s">
        <v>22</v>
      </c>
      <c r="B21" s="142"/>
      <c r="C21" s="142"/>
      <c r="D21" s="142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2"/>
    </row>
    <row r="22" spans="1:32" ht="21" customHeight="1" x14ac:dyDescent="0.4">
      <c r="A22" s="37" t="s">
        <v>24</v>
      </c>
      <c r="B22" s="142"/>
      <c r="C22" s="142"/>
      <c r="D22" s="142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2"/>
    </row>
    <row r="23" spans="1:32" ht="21" customHeight="1" x14ac:dyDescent="0.4">
      <c r="A23" s="37" t="s">
        <v>25</v>
      </c>
      <c r="B23" s="142"/>
      <c r="C23" s="142"/>
      <c r="D23" s="142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2"/>
    </row>
    <row r="24" spans="1:32" ht="21" customHeight="1" x14ac:dyDescent="0.4">
      <c r="A24" s="37" t="s">
        <v>17</v>
      </c>
      <c r="B24" s="142"/>
      <c r="C24" s="142"/>
      <c r="D24" s="142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</row>
    <row r="25" spans="1:32" ht="21" customHeight="1" x14ac:dyDescent="0.4">
      <c r="A25" s="37" t="s">
        <v>5</v>
      </c>
      <c r="B25" s="142">
        <v>1.7</v>
      </c>
      <c r="C25" s="142">
        <v>1.7</v>
      </c>
      <c r="D25" s="142">
        <v>1.7</v>
      </c>
      <c r="E25" s="142">
        <v>1.7</v>
      </c>
      <c r="F25" s="142">
        <v>1.7</v>
      </c>
      <c r="G25" s="142">
        <v>1.7</v>
      </c>
      <c r="H25" s="142">
        <v>1.7</v>
      </c>
      <c r="I25" s="142">
        <v>2.46</v>
      </c>
      <c r="J25" s="142">
        <v>2.46</v>
      </c>
      <c r="K25" s="142">
        <v>2.46</v>
      </c>
      <c r="L25" s="142">
        <v>2.46</v>
      </c>
      <c r="M25" s="142">
        <v>2.46</v>
      </c>
      <c r="N25" s="142">
        <v>2.46</v>
      </c>
      <c r="O25" s="142">
        <v>2.46</v>
      </c>
      <c r="P25" s="142">
        <v>2.46</v>
      </c>
      <c r="Q25" s="142">
        <v>1.5</v>
      </c>
      <c r="R25" s="142">
        <v>1.5</v>
      </c>
      <c r="S25" s="142">
        <v>1.5</v>
      </c>
      <c r="T25" s="142">
        <v>1.5</v>
      </c>
      <c r="U25" s="142">
        <v>1.5</v>
      </c>
      <c r="V25" s="142">
        <v>1.5</v>
      </c>
      <c r="W25" s="142">
        <v>1.5</v>
      </c>
      <c r="X25" s="142">
        <v>1.5</v>
      </c>
      <c r="Y25" s="142">
        <v>1.5</v>
      </c>
      <c r="Z25" s="142">
        <v>1.5</v>
      </c>
      <c r="AA25" s="142">
        <v>1.5</v>
      </c>
      <c r="AB25" s="142">
        <v>1.5</v>
      </c>
      <c r="AC25" s="142">
        <v>1.5</v>
      </c>
      <c r="AD25" s="142">
        <v>1.5</v>
      </c>
      <c r="AE25" s="142">
        <v>1.5</v>
      </c>
      <c r="AF25" s="142"/>
    </row>
    <row r="26" spans="1:32" ht="21" customHeight="1" x14ac:dyDescent="0.4">
      <c r="A26" s="37" t="s">
        <v>10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</row>
    <row r="27" spans="1:32" ht="21" customHeight="1" x14ac:dyDescent="0.4">
      <c r="A27" s="37" t="s">
        <v>7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</row>
    <row r="28" spans="1:32" ht="21" customHeight="1" x14ac:dyDescent="0.4">
      <c r="A28" s="33"/>
      <c r="B28" s="142">
        <f>SUM(B17+B18+B19+B24+B25+B26+B27)</f>
        <v>18.189999999999998</v>
      </c>
      <c r="C28" s="142">
        <f t="shared" ref="C28:AE28" si="2">SUM(C17+C18+C19+C24+C25+C26+C27)</f>
        <v>17.399999999999999</v>
      </c>
      <c r="D28" s="142">
        <f t="shared" si="2"/>
        <v>18.16</v>
      </c>
      <c r="E28" s="142">
        <f t="shared" si="2"/>
        <v>20.37</v>
      </c>
      <c r="F28" s="142">
        <f t="shared" si="2"/>
        <v>18.32</v>
      </c>
      <c r="G28" s="142">
        <f t="shared" si="2"/>
        <v>20.62</v>
      </c>
      <c r="H28" s="142">
        <f t="shared" si="2"/>
        <v>20.34</v>
      </c>
      <c r="I28" s="142">
        <f t="shared" si="2"/>
        <v>19.09</v>
      </c>
      <c r="J28" s="142">
        <f t="shared" si="2"/>
        <v>18.22</v>
      </c>
      <c r="K28" s="142">
        <f t="shared" si="2"/>
        <v>18.25</v>
      </c>
      <c r="L28" s="142">
        <f t="shared" si="2"/>
        <v>18.52</v>
      </c>
      <c r="M28" s="142">
        <f t="shared" si="2"/>
        <v>19.420000000000002</v>
      </c>
      <c r="N28" s="142">
        <f t="shared" si="2"/>
        <v>18.43</v>
      </c>
      <c r="O28" s="142">
        <f t="shared" si="2"/>
        <v>18.95</v>
      </c>
      <c r="P28" s="142">
        <f t="shared" si="2"/>
        <v>18.02</v>
      </c>
      <c r="Q28" s="142">
        <f t="shared" si="2"/>
        <v>17.189999999999998</v>
      </c>
      <c r="R28" s="142">
        <f t="shared" si="2"/>
        <v>16.21</v>
      </c>
      <c r="S28" s="142">
        <f t="shared" si="2"/>
        <v>17.09</v>
      </c>
      <c r="T28" s="142">
        <f t="shared" si="2"/>
        <v>17.009999999999998</v>
      </c>
      <c r="U28" s="142">
        <f t="shared" si="2"/>
        <v>17.690000000000001</v>
      </c>
      <c r="V28" s="142">
        <f t="shared" si="2"/>
        <v>17.57</v>
      </c>
      <c r="W28" s="142">
        <f t="shared" si="2"/>
        <v>15.98</v>
      </c>
      <c r="X28" s="142">
        <f t="shared" si="2"/>
        <v>14.82</v>
      </c>
      <c r="Y28" s="142">
        <f t="shared" si="2"/>
        <v>15.92</v>
      </c>
      <c r="Z28" s="142">
        <f t="shared" si="2"/>
        <v>17.27</v>
      </c>
      <c r="AA28" s="142">
        <f t="shared" si="2"/>
        <v>16</v>
      </c>
      <c r="AB28" s="142">
        <f t="shared" si="2"/>
        <v>17.04</v>
      </c>
      <c r="AC28" s="142">
        <f t="shared" si="2"/>
        <v>15.27</v>
      </c>
      <c r="AD28" s="142">
        <f t="shared" si="2"/>
        <v>15.52</v>
      </c>
      <c r="AE28" s="142">
        <f t="shared" si="2"/>
        <v>16.46</v>
      </c>
      <c r="AF28" s="142">
        <f>AVERAGE(B28:AE28)</f>
        <v>17.644666666666669</v>
      </c>
    </row>
    <row r="29" spans="1:32" ht="21" customHeight="1" x14ac:dyDescent="0.4">
      <c r="A29" s="34" t="s">
        <v>11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</row>
    <row r="30" spans="1:32" ht="21" customHeight="1" x14ac:dyDescent="0.4">
      <c r="A30" s="33" t="s">
        <v>12</v>
      </c>
      <c r="B30" s="183">
        <v>2.9748700000000001</v>
      </c>
      <c r="C30" s="183">
        <v>2.9748700000000001</v>
      </c>
      <c r="D30" s="183">
        <v>2.9748700000000001</v>
      </c>
      <c r="E30" s="183">
        <v>2.9748700000000001</v>
      </c>
      <c r="F30" s="183">
        <v>2.9748700000000001</v>
      </c>
      <c r="G30" s="183">
        <v>2.9748700000000001</v>
      </c>
      <c r="H30" s="183">
        <v>2.9748700000000001</v>
      </c>
      <c r="I30" s="183">
        <v>2.9748700000000001</v>
      </c>
      <c r="J30" s="183">
        <v>2.9748700000000001</v>
      </c>
      <c r="K30" s="183">
        <v>2.9748700000000001</v>
      </c>
      <c r="L30" s="183">
        <v>2.9748700000000001</v>
      </c>
      <c r="M30" s="183">
        <v>2.9748700000000001</v>
      </c>
      <c r="N30" s="183">
        <v>2.9748700000000001</v>
      </c>
      <c r="O30" s="183">
        <v>2.9748700000000001</v>
      </c>
      <c r="P30" s="183">
        <v>2.9748700000000001</v>
      </c>
      <c r="Q30" s="183">
        <v>2.9748700000000001</v>
      </c>
      <c r="R30" s="183">
        <v>2.9748700000000001</v>
      </c>
      <c r="S30" s="183">
        <v>2.9748700000000001</v>
      </c>
      <c r="T30" s="183">
        <v>2.9748700000000001</v>
      </c>
      <c r="U30" s="183">
        <v>2.9748700000000001</v>
      </c>
      <c r="V30" s="183">
        <v>2.9748700000000001</v>
      </c>
      <c r="W30" s="183">
        <v>2.9748700000000001</v>
      </c>
      <c r="X30" s="183">
        <v>2.9748700000000001</v>
      </c>
      <c r="Y30" s="183">
        <v>2.9748700000000001</v>
      </c>
      <c r="Z30" s="183">
        <v>2.9748700000000001</v>
      </c>
      <c r="AA30" s="183">
        <v>2.9748700000000001</v>
      </c>
      <c r="AB30" s="183">
        <v>2.9748700000000001</v>
      </c>
      <c r="AC30" s="183">
        <v>2.9748700000000001</v>
      </c>
      <c r="AD30" s="183">
        <v>2.9748700000000001</v>
      </c>
      <c r="AE30" s="183">
        <v>2.9748700000000001</v>
      </c>
      <c r="AF30" s="142">
        <f>AVERAGE(B30:AE30)</f>
        <v>2.9748699999999997</v>
      </c>
    </row>
    <row r="31" spans="1:32" ht="21" customHeight="1" x14ac:dyDescent="0.4">
      <c r="A31" s="33" t="s">
        <v>29</v>
      </c>
      <c r="B31" s="183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42">
        <f>SUM(B31:AE31)</f>
        <v>0</v>
      </c>
    </row>
    <row r="32" spans="1:32" ht="21" customHeight="1" x14ac:dyDescent="0.4">
      <c r="A32" s="33" t="s">
        <v>4</v>
      </c>
      <c r="B32" s="183">
        <v>0.88885400000000003</v>
      </c>
      <c r="C32" s="183">
        <v>0.88885400000000003</v>
      </c>
      <c r="D32" s="183">
        <v>0.88885400000000003</v>
      </c>
      <c r="E32" s="183">
        <v>0.88885400000000003</v>
      </c>
      <c r="F32" s="183">
        <v>0.88885400000000003</v>
      </c>
      <c r="G32" s="183">
        <v>0.88885400000000003</v>
      </c>
      <c r="H32" s="183">
        <v>0.88885400000000003</v>
      </c>
      <c r="I32" s="183">
        <v>0.88885400000000003</v>
      </c>
      <c r="J32" s="183">
        <v>0.88885400000000003</v>
      </c>
      <c r="K32" s="183">
        <v>0.88885400000000003</v>
      </c>
      <c r="L32" s="183">
        <v>0.88885400000000003</v>
      </c>
      <c r="M32" s="183">
        <v>0.88885400000000003</v>
      </c>
      <c r="N32" s="183">
        <v>0.88885400000000003</v>
      </c>
      <c r="O32" s="183">
        <v>0.88885400000000003</v>
      </c>
      <c r="P32" s="183">
        <v>0.88885400000000003</v>
      </c>
      <c r="Q32" s="183">
        <v>0.88885400000000003</v>
      </c>
      <c r="R32" s="183">
        <v>0.88885400000000003</v>
      </c>
      <c r="S32" s="183">
        <v>0.88885400000000003</v>
      </c>
      <c r="T32" s="183">
        <v>0.88885400000000003</v>
      </c>
      <c r="U32" s="183">
        <v>0.88885400000000003</v>
      </c>
      <c r="V32" s="183">
        <v>0.88885400000000003</v>
      </c>
      <c r="W32" s="183">
        <v>0.88885400000000003</v>
      </c>
      <c r="X32" s="183">
        <v>0.88885400000000003</v>
      </c>
      <c r="Y32" s="183">
        <v>0.88885400000000003</v>
      </c>
      <c r="Z32" s="183">
        <v>0.88885400000000003</v>
      </c>
      <c r="AA32" s="183">
        <v>0.88885400000000003</v>
      </c>
      <c r="AB32" s="183">
        <v>0.88885400000000003</v>
      </c>
      <c r="AC32" s="183">
        <v>0.88885400000000003</v>
      </c>
      <c r="AD32" s="183">
        <v>0.88885400000000003</v>
      </c>
      <c r="AE32" s="183">
        <v>0.88885400000000003</v>
      </c>
      <c r="AF32" s="142">
        <f>AVERAGE(B32:AE32)</f>
        <v>0.88885399999999959</v>
      </c>
    </row>
    <row r="33" spans="1:32" ht="21" customHeight="1" x14ac:dyDescent="0.4">
      <c r="A33" s="33" t="s">
        <v>13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</row>
    <row r="34" spans="1:32" ht="21" customHeight="1" x14ac:dyDescent="0.4">
      <c r="A34" s="33" t="s">
        <v>10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</row>
    <row r="35" spans="1:32" ht="21" customHeight="1" x14ac:dyDescent="0.4">
      <c r="A35" s="34"/>
      <c r="B35" s="142">
        <f t="shared" ref="B35:AE35" si="3">SUM(B30:B34)</f>
        <v>3.8637240000000004</v>
      </c>
      <c r="C35" s="142">
        <f t="shared" si="3"/>
        <v>3.8637240000000004</v>
      </c>
      <c r="D35" s="142">
        <f t="shared" si="3"/>
        <v>3.8637240000000004</v>
      </c>
      <c r="E35" s="142">
        <f t="shared" si="3"/>
        <v>3.8637240000000004</v>
      </c>
      <c r="F35" s="142">
        <f t="shared" si="3"/>
        <v>3.8637240000000004</v>
      </c>
      <c r="G35" s="142">
        <f t="shared" si="3"/>
        <v>3.8637240000000004</v>
      </c>
      <c r="H35" s="142">
        <f t="shared" si="3"/>
        <v>3.8637240000000004</v>
      </c>
      <c r="I35" s="142">
        <f t="shared" si="3"/>
        <v>3.8637240000000004</v>
      </c>
      <c r="J35" s="142">
        <f t="shared" si="3"/>
        <v>3.8637240000000004</v>
      </c>
      <c r="K35" s="142">
        <f t="shared" si="3"/>
        <v>3.8637240000000004</v>
      </c>
      <c r="L35" s="142">
        <f t="shared" si="3"/>
        <v>3.8637240000000004</v>
      </c>
      <c r="M35" s="142">
        <f t="shared" si="3"/>
        <v>3.8637240000000004</v>
      </c>
      <c r="N35" s="142">
        <f t="shared" si="3"/>
        <v>3.8637240000000004</v>
      </c>
      <c r="O35" s="142">
        <f t="shared" si="3"/>
        <v>3.8637240000000004</v>
      </c>
      <c r="P35" s="142">
        <f t="shared" si="3"/>
        <v>3.8637240000000004</v>
      </c>
      <c r="Q35" s="142">
        <f t="shared" si="3"/>
        <v>3.8637240000000004</v>
      </c>
      <c r="R35" s="142">
        <f t="shared" si="3"/>
        <v>3.8637240000000004</v>
      </c>
      <c r="S35" s="142">
        <f t="shared" si="3"/>
        <v>3.8637240000000004</v>
      </c>
      <c r="T35" s="142">
        <f t="shared" si="3"/>
        <v>3.8637240000000004</v>
      </c>
      <c r="U35" s="142">
        <f t="shared" si="3"/>
        <v>3.8637240000000004</v>
      </c>
      <c r="V35" s="142">
        <f t="shared" si="3"/>
        <v>3.8637240000000004</v>
      </c>
      <c r="W35" s="142">
        <f t="shared" si="3"/>
        <v>3.8637240000000004</v>
      </c>
      <c r="X35" s="142">
        <f t="shared" si="3"/>
        <v>3.8637240000000004</v>
      </c>
      <c r="Y35" s="142">
        <f t="shared" si="3"/>
        <v>3.8637240000000004</v>
      </c>
      <c r="Z35" s="142">
        <f t="shared" si="3"/>
        <v>3.8637240000000004</v>
      </c>
      <c r="AA35" s="142">
        <f t="shared" si="3"/>
        <v>3.8637240000000004</v>
      </c>
      <c r="AB35" s="142">
        <f t="shared" si="3"/>
        <v>3.8637240000000004</v>
      </c>
      <c r="AC35" s="142">
        <f t="shared" si="3"/>
        <v>3.8637240000000004</v>
      </c>
      <c r="AD35" s="142">
        <f t="shared" si="3"/>
        <v>3.8637240000000004</v>
      </c>
      <c r="AE35" s="142">
        <f t="shared" si="3"/>
        <v>3.8637240000000004</v>
      </c>
      <c r="AF35" s="142">
        <f>AVERAGE(B35:AE35)</f>
        <v>3.8637240000000022</v>
      </c>
    </row>
    <row r="36" spans="1:32" ht="21" customHeight="1" x14ac:dyDescent="0.4">
      <c r="A36" s="34" t="s">
        <v>32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</row>
    <row r="37" spans="1:32" ht="21" customHeight="1" x14ac:dyDescent="0.4">
      <c r="A37" s="33" t="s">
        <v>4</v>
      </c>
      <c r="B37" s="115">
        <v>0.4</v>
      </c>
      <c r="C37" s="115">
        <v>0.6</v>
      </c>
      <c r="D37" s="115">
        <v>0.3</v>
      </c>
      <c r="E37" s="115">
        <v>0.4</v>
      </c>
      <c r="F37" s="115">
        <v>0.6</v>
      </c>
      <c r="G37" s="115">
        <v>0.5</v>
      </c>
      <c r="H37" s="115">
        <v>0.4</v>
      </c>
      <c r="I37" s="115">
        <v>0.3</v>
      </c>
      <c r="J37" s="115">
        <v>0.3</v>
      </c>
      <c r="K37" s="115">
        <v>0.5</v>
      </c>
      <c r="L37" s="115">
        <v>0.6</v>
      </c>
      <c r="M37" s="115">
        <v>0.5</v>
      </c>
      <c r="N37" s="115">
        <v>0.6</v>
      </c>
      <c r="O37" s="115">
        <v>0.4</v>
      </c>
      <c r="P37" s="115">
        <v>0.3</v>
      </c>
      <c r="Q37" s="115">
        <v>0.4</v>
      </c>
      <c r="R37" s="115">
        <v>0.6</v>
      </c>
      <c r="S37" s="115">
        <v>0.2</v>
      </c>
      <c r="T37" s="115">
        <v>0.3</v>
      </c>
      <c r="U37" s="115">
        <v>0.8</v>
      </c>
      <c r="V37" s="115">
        <v>0.7</v>
      </c>
      <c r="W37" s="115">
        <v>0.3</v>
      </c>
      <c r="X37" s="115">
        <v>0.3</v>
      </c>
      <c r="Y37" s="115">
        <v>0.6</v>
      </c>
      <c r="Z37" s="115">
        <v>0.4</v>
      </c>
      <c r="AA37" s="115">
        <v>0.4</v>
      </c>
      <c r="AB37" s="115">
        <v>0.7</v>
      </c>
      <c r="AC37" s="115">
        <v>0.4</v>
      </c>
      <c r="AD37" s="115">
        <v>0.3</v>
      </c>
      <c r="AE37" s="115">
        <v>0.4</v>
      </c>
      <c r="AF37" s="142">
        <f>AVERAGE(B37:AE37)</f>
        <v>0.45000000000000007</v>
      </c>
    </row>
    <row r="38" spans="1:32" ht="21" customHeight="1" x14ac:dyDescent="0.4">
      <c r="A38" s="33" t="s">
        <v>15</v>
      </c>
      <c r="B38" s="142">
        <f t="shared" ref="B38:AE38" si="4">SUM(B37,B35,B28,B15,B8)</f>
        <v>58.20525674999999</v>
      </c>
      <c r="C38" s="142">
        <f t="shared" si="4"/>
        <v>58.73978975</v>
      </c>
      <c r="D38" s="142">
        <f t="shared" si="4"/>
        <v>59.186532249999999</v>
      </c>
      <c r="E38" s="142">
        <f t="shared" si="4"/>
        <v>62.218241749999997</v>
      </c>
      <c r="F38" s="142">
        <f t="shared" si="4"/>
        <v>59.436536750000002</v>
      </c>
      <c r="G38" s="142">
        <f t="shared" si="4"/>
        <v>60.586702500000001</v>
      </c>
      <c r="H38" s="142">
        <f t="shared" si="4"/>
        <v>61.664678250000001</v>
      </c>
      <c r="I38" s="142">
        <f t="shared" si="4"/>
        <v>59.445310249999999</v>
      </c>
      <c r="J38" s="142">
        <f t="shared" si="4"/>
        <v>58.781838750000006</v>
      </c>
      <c r="K38" s="142">
        <f t="shared" si="4"/>
        <v>61.345836750000004</v>
      </c>
      <c r="L38" s="142">
        <f t="shared" si="4"/>
        <v>60.406250249999999</v>
      </c>
      <c r="M38" s="142">
        <f t="shared" si="4"/>
        <v>61.705185000000007</v>
      </c>
      <c r="N38" s="142">
        <f t="shared" si="4"/>
        <v>58.723735249999997</v>
      </c>
      <c r="O38" s="142">
        <f t="shared" si="4"/>
        <v>57.999666749999989</v>
      </c>
      <c r="P38" s="142">
        <f t="shared" si="4"/>
        <v>58.06632475</v>
      </c>
      <c r="Q38" s="142">
        <f t="shared" si="4"/>
        <v>58.077477500000001</v>
      </c>
      <c r="R38" s="142">
        <f t="shared" si="4"/>
        <v>58.013632999999999</v>
      </c>
      <c r="S38" s="142">
        <f t="shared" si="4"/>
        <v>55.463242249999993</v>
      </c>
      <c r="T38" s="142">
        <f t="shared" si="4"/>
        <v>57.299121249999999</v>
      </c>
      <c r="U38" s="142">
        <f t="shared" si="4"/>
        <v>58.908666749999995</v>
      </c>
      <c r="V38" s="142">
        <f t="shared" si="4"/>
        <v>56.530329999999999</v>
      </c>
      <c r="W38" s="142">
        <f t="shared" si="4"/>
        <v>51.868508250000005</v>
      </c>
      <c r="X38" s="142">
        <f t="shared" si="4"/>
        <v>54.308546249999999</v>
      </c>
      <c r="Y38" s="142">
        <f t="shared" si="4"/>
        <v>55.023243750000006</v>
      </c>
      <c r="Z38" s="142">
        <f t="shared" si="4"/>
        <v>56.29830874999999</v>
      </c>
      <c r="AA38" s="142">
        <f t="shared" si="4"/>
        <v>54.474396499999997</v>
      </c>
      <c r="AB38" s="142">
        <f t="shared" si="4"/>
        <v>55.836859249999996</v>
      </c>
      <c r="AC38" s="142">
        <f t="shared" si="4"/>
        <v>53.357089000000002</v>
      </c>
      <c r="AD38" s="142">
        <f t="shared" si="4"/>
        <v>53.152939249999996</v>
      </c>
      <c r="AE38" s="142">
        <f t="shared" si="4"/>
        <v>53.899404750000002</v>
      </c>
      <c r="AF38" s="142"/>
    </row>
    <row r="39" spans="1:32" ht="21" customHeight="1" x14ac:dyDescent="0.4">
      <c r="A39" s="33" t="s">
        <v>16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</row>
    <row r="40" spans="1:32" ht="21" customHeight="1" x14ac:dyDescent="0.4">
      <c r="A40" s="34" t="s">
        <v>20</v>
      </c>
      <c r="B40" s="142">
        <f t="shared" ref="B40:AE40" si="5">B38-B39</f>
        <v>58.20525674999999</v>
      </c>
      <c r="C40" s="142">
        <f t="shared" si="5"/>
        <v>58.73978975</v>
      </c>
      <c r="D40" s="142">
        <f t="shared" si="5"/>
        <v>59.186532249999999</v>
      </c>
      <c r="E40" s="142">
        <f t="shared" si="5"/>
        <v>62.218241749999997</v>
      </c>
      <c r="F40" s="142">
        <f t="shared" si="5"/>
        <v>59.436536750000002</v>
      </c>
      <c r="G40" s="142">
        <f t="shared" si="5"/>
        <v>60.586702500000001</v>
      </c>
      <c r="H40" s="142">
        <f t="shared" si="5"/>
        <v>61.664678250000001</v>
      </c>
      <c r="I40" s="142">
        <f t="shared" si="5"/>
        <v>59.445310249999999</v>
      </c>
      <c r="J40" s="142">
        <f t="shared" si="5"/>
        <v>58.781838750000006</v>
      </c>
      <c r="K40" s="142">
        <f t="shared" si="5"/>
        <v>61.345836750000004</v>
      </c>
      <c r="L40" s="142">
        <f t="shared" si="5"/>
        <v>60.406250249999999</v>
      </c>
      <c r="M40" s="142">
        <f t="shared" si="5"/>
        <v>61.705185000000007</v>
      </c>
      <c r="N40" s="142">
        <f t="shared" si="5"/>
        <v>58.723735249999997</v>
      </c>
      <c r="O40" s="142">
        <f t="shared" si="5"/>
        <v>57.999666749999989</v>
      </c>
      <c r="P40" s="142">
        <f t="shared" si="5"/>
        <v>58.06632475</v>
      </c>
      <c r="Q40" s="142">
        <f t="shared" si="5"/>
        <v>58.077477500000001</v>
      </c>
      <c r="R40" s="142">
        <f t="shared" si="5"/>
        <v>58.013632999999999</v>
      </c>
      <c r="S40" s="142">
        <f t="shared" si="5"/>
        <v>55.463242249999993</v>
      </c>
      <c r="T40" s="142">
        <f t="shared" si="5"/>
        <v>57.299121249999999</v>
      </c>
      <c r="U40" s="142">
        <f t="shared" si="5"/>
        <v>58.908666749999995</v>
      </c>
      <c r="V40" s="142">
        <f t="shared" si="5"/>
        <v>56.530329999999999</v>
      </c>
      <c r="W40" s="142">
        <f t="shared" si="5"/>
        <v>51.868508250000005</v>
      </c>
      <c r="X40" s="142">
        <f t="shared" si="5"/>
        <v>54.308546249999999</v>
      </c>
      <c r="Y40" s="142">
        <f t="shared" si="5"/>
        <v>55.023243750000006</v>
      </c>
      <c r="Z40" s="142">
        <f t="shared" si="5"/>
        <v>56.29830874999999</v>
      </c>
      <c r="AA40" s="142">
        <f t="shared" si="5"/>
        <v>54.474396499999997</v>
      </c>
      <c r="AB40" s="142">
        <f t="shared" si="5"/>
        <v>55.836859249999996</v>
      </c>
      <c r="AC40" s="142">
        <f t="shared" si="5"/>
        <v>53.357089000000002</v>
      </c>
      <c r="AD40" s="142">
        <f t="shared" si="5"/>
        <v>53.152939249999996</v>
      </c>
      <c r="AE40" s="142">
        <f t="shared" si="5"/>
        <v>53.899404750000002</v>
      </c>
      <c r="AF40" s="142">
        <f>AVERAGE(B40:AE40)</f>
        <v>57.634121741666675</v>
      </c>
    </row>
    <row r="41" spans="1:32" ht="20.149999999999999" customHeight="1" x14ac:dyDescent="0.45">
      <c r="A41" s="34"/>
      <c r="B41" s="44"/>
      <c r="C41" s="43"/>
      <c r="D41" s="43"/>
      <c r="E41" s="43"/>
      <c r="F41" s="43"/>
      <c r="G41" s="43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2"/>
    </row>
    <row r="42" spans="1:32" ht="20.149999999999999" customHeight="1" x14ac:dyDescent="0.45">
      <c r="A42" s="33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8"/>
    </row>
    <row r="43" spans="1:32" ht="20.149999999999999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2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January 2018</vt:lpstr>
      <vt:lpstr>February 2018</vt:lpstr>
      <vt:lpstr>March 2018</vt:lpstr>
      <vt:lpstr>April 2018</vt:lpstr>
      <vt:lpstr>May 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'April 2018'!Print_Area</vt:lpstr>
      <vt:lpstr>'December 2018'!Print_Area</vt:lpstr>
      <vt:lpstr>'February 2018'!Print_Area</vt:lpstr>
      <vt:lpstr>'January 2018'!Print_Area</vt:lpstr>
      <vt:lpstr>'March 2018'!Print_Area</vt:lpstr>
      <vt:lpstr>'May 2018'!Print_Area</vt:lpstr>
      <vt:lpstr>'November 2018'!Print_Area</vt:lpstr>
      <vt:lpstr>'October 2018'!Print_Area</vt:lpstr>
      <vt:lpstr>'September 2018'!Print_Area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jerry</cp:lastModifiedBy>
  <cp:lastPrinted>2012-11-13T16:20:42Z</cp:lastPrinted>
  <dcterms:created xsi:type="dcterms:W3CDTF">1999-06-29T22:26:58Z</dcterms:created>
  <dcterms:modified xsi:type="dcterms:W3CDTF">2019-01-02T16:43:12Z</dcterms:modified>
</cp:coreProperties>
</file>