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Projects\Water Demands\All Water Demand Data\"/>
    </mc:Choice>
  </mc:AlternateContent>
  <bookViews>
    <workbookView xWindow="0" yWindow="0" windowWidth="19200" windowHeight="11460" tabRatio="847" activeTab="9"/>
  </bookViews>
  <sheets>
    <sheet name="Jan 2021" sheetId="12" r:id="rId1"/>
    <sheet name="Feb 2021" sheetId="13" r:id="rId2"/>
    <sheet name="Mar 2021" sheetId="15" r:id="rId3"/>
    <sheet name="Apr 2021" sheetId="17" r:id="rId4"/>
    <sheet name="May 2021" sheetId="19" r:id="rId5"/>
    <sheet name="Jun 2021" sheetId="20" r:id="rId6"/>
    <sheet name="Jul 2021" sheetId="21" r:id="rId7"/>
    <sheet name="Aug 2021" sheetId="10" r:id="rId8"/>
    <sheet name="Sep 2021" sheetId="11" r:id="rId9"/>
    <sheet name="Oct 2021" sheetId="22" r:id="rId10"/>
    <sheet name="Nov 2021" sheetId="23" r:id="rId11"/>
    <sheet name="Dec 2021" sheetId="24" r:id="rId12"/>
  </sheets>
  <definedNames>
    <definedName name="_xlnm.Print_Area" localSheetId="3">'Apr 2021'!$A$1:$AF$43</definedName>
    <definedName name="_xlnm.Print_Area" localSheetId="11">'Dec 2021'!$A$1:$AI$41</definedName>
    <definedName name="_xlnm.Print_Area" localSheetId="1">'Feb 2021'!$A$1:$AE$42</definedName>
    <definedName name="_xlnm.Print_Area" localSheetId="0">'Jan 2021'!$A$1:$AH$42</definedName>
    <definedName name="_xlnm.Print_Area" localSheetId="2">'Mar 2021'!$A$1:$AH$42</definedName>
    <definedName name="_xlnm.Print_Area" localSheetId="4">'May 2021'!$A$1:$AG$42</definedName>
    <definedName name="_xlnm.Print_Area" localSheetId="10">'Nov 2021'!$A$1:$AF$42</definedName>
    <definedName name="_xlnm.Print_Area" localSheetId="9">'Oct 2021'!$A$1:$AI$62</definedName>
    <definedName name="_xlnm.Print_Area" localSheetId="8">'Sep 2021'!$A$1:$AF$37</definedName>
  </definedNames>
  <calcPr calcId="162913"/>
</workbook>
</file>

<file path=xl/calcChain.xml><?xml version="1.0" encoding="utf-8"?>
<calcChain xmlns="http://schemas.openxmlformats.org/spreadsheetml/2006/main">
  <c r="AC38" i="22" l="1"/>
  <c r="Y38" i="22"/>
  <c r="U38" i="22"/>
  <c r="Q38" i="22"/>
  <c r="M38" i="22"/>
  <c r="I38" i="22"/>
  <c r="E38" i="22"/>
  <c r="AF37" i="22"/>
  <c r="AF38" i="22" s="1"/>
  <c r="AE37" i="22"/>
  <c r="AE38" i="22" s="1"/>
  <c r="AD37" i="22"/>
  <c r="AD38" i="22" s="1"/>
  <c r="AC37" i="22"/>
  <c r="AB37" i="22"/>
  <c r="AB38" i="22" s="1"/>
  <c r="AA37" i="22"/>
  <c r="AA38" i="22" s="1"/>
  <c r="Z37" i="22"/>
  <c r="Z38" i="22" s="1"/>
  <c r="Y37" i="22"/>
  <c r="X37" i="22"/>
  <c r="X38" i="22" s="1"/>
  <c r="W37" i="22"/>
  <c r="W38" i="22" s="1"/>
  <c r="V37" i="22"/>
  <c r="V38" i="22" s="1"/>
  <c r="U37" i="22"/>
  <c r="T37" i="22"/>
  <c r="T38" i="22" s="1"/>
  <c r="S37" i="22"/>
  <c r="S38" i="22" s="1"/>
  <c r="R37" i="22"/>
  <c r="R38" i="22" s="1"/>
  <c r="Q37" i="22"/>
  <c r="P37" i="22"/>
  <c r="P38" i="22" s="1"/>
  <c r="O37" i="22"/>
  <c r="O38" i="22" s="1"/>
  <c r="N37" i="22"/>
  <c r="N38" i="22" s="1"/>
  <c r="M37" i="22"/>
  <c r="L37" i="22"/>
  <c r="L38" i="22" s="1"/>
  <c r="K37" i="22"/>
  <c r="K38" i="22" s="1"/>
  <c r="J37" i="22"/>
  <c r="J38" i="22" s="1"/>
  <c r="I37" i="22"/>
  <c r="H37" i="22"/>
  <c r="H38" i="22" s="1"/>
  <c r="G37" i="22"/>
  <c r="G38" i="22" s="1"/>
  <c r="F37" i="22"/>
  <c r="F38" i="22" s="1"/>
  <c r="E37" i="22"/>
  <c r="D37" i="22"/>
  <c r="D38" i="22" s="1"/>
  <c r="C37" i="22"/>
  <c r="C38" i="22" s="1"/>
  <c r="B38" i="22"/>
  <c r="AG11" i="22"/>
  <c r="AG18" i="22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G12" i="21"/>
  <c r="AG19" i="21"/>
  <c r="AG37" i="10" l="1"/>
  <c r="AG38" i="21"/>
  <c r="AF38" i="20"/>
  <c r="AH11" i="22" l="1"/>
  <c r="AG11" i="23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F9" i="21" l="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G11" i="11" l="1"/>
  <c r="AG18" i="11"/>
  <c r="AH12" i="21"/>
  <c r="AH19" i="21"/>
  <c r="AH11" i="10"/>
  <c r="AH18" i="10"/>
  <c r="AG36" i="15" l="1"/>
  <c r="AD8" i="13"/>
  <c r="AD15" i="13"/>
  <c r="B8" i="13" l="1"/>
  <c r="C8" i="13"/>
  <c r="D8" i="13"/>
  <c r="E8" i="13"/>
  <c r="F8" i="13"/>
  <c r="G8" i="13"/>
  <c r="H8" i="13"/>
  <c r="I8" i="13"/>
  <c r="I37" i="13" s="1"/>
  <c r="I39" i="13" s="1"/>
  <c r="J8" i="13"/>
  <c r="K8" i="13"/>
  <c r="L8" i="13"/>
  <c r="M8" i="13"/>
  <c r="M37" i="13" s="1"/>
  <c r="M39" i="13" s="1"/>
  <c r="N8" i="13"/>
  <c r="O8" i="13"/>
  <c r="P8" i="13"/>
  <c r="Q8" i="13"/>
  <c r="R8" i="13"/>
  <c r="S8" i="13"/>
  <c r="T8" i="13"/>
  <c r="U8" i="13"/>
  <c r="U37" i="13" s="1"/>
  <c r="U39" i="13" s="1"/>
  <c r="V8" i="13"/>
  <c r="W8" i="13"/>
  <c r="X8" i="13"/>
  <c r="Y8" i="13"/>
  <c r="Y37" i="13" s="1"/>
  <c r="Y39" i="13" s="1"/>
  <c r="Z8" i="13"/>
  <c r="AA8" i="13"/>
  <c r="AB8" i="13"/>
  <c r="AC8" i="13"/>
  <c r="AC37" i="13" s="1"/>
  <c r="AC39" i="13" s="1"/>
  <c r="AG31" i="24"/>
  <c r="AF31" i="23"/>
  <c r="AG31" i="10"/>
  <c r="AF32" i="17"/>
  <c r="AG30" i="15"/>
  <c r="AG30" i="12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32" i="21"/>
  <c r="AF32" i="20"/>
  <c r="AG31" i="19"/>
  <c r="AK43" i="20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B35" i="24"/>
  <c r="B35" i="23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B16" i="21"/>
  <c r="AF31" i="11"/>
  <c r="B35" i="22"/>
  <c r="AG35" i="22" s="1"/>
  <c r="C35" i="22"/>
  <c r="D35" i="22"/>
  <c r="B8" i="11"/>
  <c r="C8" i="11"/>
  <c r="AF8" i="11" s="1"/>
  <c r="D8" i="11"/>
  <c r="E8" i="11"/>
  <c r="F8" i="11"/>
  <c r="G8" i="11"/>
  <c r="H8" i="11"/>
  <c r="I8" i="11"/>
  <c r="J8" i="11"/>
  <c r="K8" i="11"/>
  <c r="L8" i="11"/>
  <c r="M8" i="11"/>
  <c r="N8" i="11"/>
  <c r="C28" i="10"/>
  <c r="D28" i="10"/>
  <c r="E28" i="10"/>
  <c r="F28" i="10"/>
  <c r="G28" i="10"/>
  <c r="H28" i="10"/>
  <c r="I28" i="10"/>
  <c r="J28" i="10"/>
  <c r="K28" i="10"/>
  <c r="L28" i="10"/>
  <c r="L38" i="10" s="1"/>
  <c r="L40" i="10" s="1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B28" i="10"/>
  <c r="S8" i="19"/>
  <c r="S15" i="19"/>
  <c r="S35" i="19"/>
  <c r="Q8" i="19"/>
  <c r="Q15" i="19"/>
  <c r="Q35" i="19"/>
  <c r="L8" i="19"/>
  <c r="L15" i="19"/>
  <c r="L35" i="19"/>
  <c r="I8" i="19"/>
  <c r="I15" i="19"/>
  <c r="I35" i="19"/>
  <c r="E8" i="19"/>
  <c r="E15" i="19"/>
  <c r="E35" i="19"/>
  <c r="C8" i="19"/>
  <c r="C15" i="19"/>
  <c r="C35" i="19"/>
  <c r="AG35" i="19" s="1"/>
  <c r="AF8" i="24"/>
  <c r="AD8" i="24"/>
  <c r="AB8" i="24"/>
  <c r="Z8" i="24"/>
  <c r="X8" i="24"/>
  <c r="V8" i="24"/>
  <c r="T8" i="24"/>
  <c r="R8" i="24"/>
  <c r="P8" i="24"/>
  <c r="N8" i="24"/>
  <c r="L8" i="24"/>
  <c r="J8" i="24"/>
  <c r="H8" i="24"/>
  <c r="F8" i="24"/>
  <c r="D8" i="24"/>
  <c r="Z28" i="22"/>
  <c r="Y28" i="22"/>
  <c r="X28" i="22"/>
  <c r="W28" i="22"/>
  <c r="V28" i="22"/>
  <c r="U28" i="22"/>
  <c r="U35" i="22"/>
  <c r="U8" i="22"/>
  <c r="T28" i="22"/>
  <c r="S28" i="22"/>
  <c r="R28" i="22"/>
  <c r="R35" i="22"/>
  <c r="R8" i="22"/>
  <c r="Q28" i="22"/>
  <c r="Q35" i="22"/>
  <c r="Q8" i="22"/>
  <c r="P28" i="22"/>
  <c r="P35" i="22"/>
  <c r="P8" i="22"/>
  <c r="O28" i="22"/>
  <c r="N28" i="22"/>
  <c r="M28" i="22"/>
  <c r="L28" i="22"/>
  <c r="L35" i="22"/>
  <c r="L8" i="22"/>
  <c r="K28" i="22"/>
  <c r="J28" i="22"/>
  <c r="I28" i="22"/>
  <c r="H28" i="22"/>
  <c r="H35" i="22"/>
  <c r="H8" i="22"/>
  <c r="G28" i="22"/>
  <c r="F28" i="22"/>
  <c r="E28" i="22"/>
  <c r="E35" i="22"/>
  <c r="E8" i="22"/>
  <c r="D28" i="22"/>
  <c r="AG28" i="22" s="1"/>
  <c r="C28" i="22"/>
  <c r="AA28" i="22"/>
  <c r="AB28" i="22"/>
  <c r="AC28" i="22"/>
  <c r="AD28" i="22"/>
  <c r="AE28" i="22"/>
  <c r="AF28" i="22"/>
  <c r="B28" i="22"/>
  <c r="AE35" i="22"/>
  <c r="AE8" i="22"/>
  <c r="AC35" i="22"/>
  <c r="AC8" i="22"/>
  <c r="AA35" i="22"/>
  <c r="AA8" i="22"/>
  <c r="W35" i="22"/>
  <c r="W8" i="22"/>
  <c r="AG12" i="22"/>
  <c r="O35" i="22"/>
  <c r="O8" i="22"/>
  <c r="N35" i="22"/>
  <c r="N8" i="22"/>
  <c r="M35" i="22"/>
  <c r="M8" i="22"/>
  <c r="K35" i="22"/>
  <c r="K8" i="22"/>
  <c r="I35" i="22"/>
  <c r="I8" i="22"/>
  <c r="G35" i="22"/>
  <c r="G8" i="22"/>
  <c r="F35" i="22"/>
  <c r="F8" i="22"/>
  <c r="D8" i="22"/>
  <c r="D40" i="22"/>
  <c r="AG10" i="22"/>
  <c r="AF35" i="22"/>
  <c r="AF8" i="22"/>
  <c r="AD35" i="22"/>
  <c r="AD8" i="22"/>
  <c r="AB35" i="22"/>
  <c r="AB8" i="22"/>
  <c r="Z35" i="22"/>
  <c r="Z8" i="22"/>
  <c r="X35" i="22"/>
  <c r="X8" i="22"/>
  <c r="AE35" i="11"/>
  <c r="AE38" i="11" s="1"/>
  <c r="AE28" i="11"/>
  <c r="AE8" i="11"/>
  <c r="AD35" i="11"/>
  <c r="AD38" i="11" s="1"/>
  <c r="AD40" i="11" s="1"/>
  <c r="AB35" i="11"/>
  <c r="AB38" i="11" s="1"/>
  <c r="AA35" i="11"/>
  <c r="AA38" i="11" s="1"/>
  <c r="Z35" i="11"/>
  <c r="Z38" i="11" s="1"/>
  <c r="X35" i="11"/>
  <c r="X38" i="11" s="1"/>
  <c r="X40" i="11" s="1"/>
  <c r="W35" i="11"/>
  <c r="W38" i="11" s="1"/>
  <c r="V35" i="11"/>
  <c r="V38" i="11" s="1"/>
  <c r="T35" i="11"/>
  <c r="T38" i="11" s="1"/>
  <c r="S35" i="11"/>
  <c r="S38" i="11" s="1"/>
  <c r="S40" i="11" s="1"/>
  <c r="R35" i="11"/>
  <c r="R38" i="11" s="1"/>
  <c r="P35" i="11"/>
  <c r="P38" i="11" s="1"/>
  <c r="O35" i="11"/>
  <c r="O38" i="11" s="1"/>
  <c r="N35" i="11"/>
  <c r="N38" i="11" s="1"/>
  <c r="N40" i="11" s="1"/>
  <c r="L35" i="11"/>
  <c r="L38" i="11" s="1"/>
  <c r="K35" i="11"/>
  <c r="K38" i="11" s="1"/>
  <c r="J35" i="11"/>
  <c r="J38" i="11" s="1"/>
  <c r="H35" i="11"/>
  <c r="H38" i="11" s="1"/>
  <c r="H40" i="11" s="1"/>
  <c r="G35" i="11"/>
  <c r="G38" i="11" s="1"/>
  <c r="F35" i="11"/>
  <c r="F38" i="11" s="1"/>
  <c r="D35" i="11"/>
  <c r="D38" i="11" s="1"/>
  <c r="C35" i="11"/>
  <c r="C38" i="11" s="1"/>
  <c r="C40" i="11" s="1"/>
  <c r="B35" i="11"/>
  <c r="B38" i="11" s="1"/>
  <c r="B28" i="11"/>
  <c r="AF15" i="10"/>
  <c r="AC15" i="10"/>
  <c r="AC38" i="10" s="1"/>
  <c r="AC40" i="10" s="1"/>
  <c r="AB15" i="10"/>
  <c r="AD15" i="19"/>
  <c r="AD8" i="19"/>
  <c r="AD28" i="19"/>
  <c r="AD35" i="19"/>
  <c r="AC15" i="19"/>
  <c r="Y15" i="19"/>
  <c r="Y8" i="19"/>
  <c r="Y35" i="19"/>
  <c r="V15" i="19"/>
  <c r="V8" i="19"/>
  <c r="V35" i="19"/>
  <c r="U15" i="19"/>
  <c r="U8" i="19"/>
  <c r="U35" i="19"/>
  <c r="M35" i="19"/>
  <c r="AF35" i="19"/>
  <c r="AB35" i="19"/>
  <c r="X35" i="19"/>
  <c r="T35" i="19"/>
  <c r="P35" i="19"/>
  <c r="D35" i="19"/>
  <c r="G35" i="19"/>
  <c r="AE35" i="19"/>
  <c r="AA35" i="19"/>
  <c r="Z35" i="19"/>
  <c r="W35" i="19"/>
  <c r="R35" i="19"/>
  <c r="O35" i="19"/>
  <c r="N35" i="19"/>
  <c r="K35" i="19"/>
  <c r="J35" i="19"/>
  <c r="B35" i="19"/>
  <c r="X15" i="19"/>
  <c r="X8" i="19"/>
  <c r="T15" i="19"/>
  <c r="T8" i="19"/>
  <c r="P15" i="19"/>
  <c r="P8" i="19"/>
  <c r="M15" i="19"/>
  <c r="M8" i="19"/>
  <c r="K15" i="19"/>
  <c r="K8" i="19"/>
  <c r="D15" i="19"/>
  <c r="D8" i="19"/>
  <c r="Z8" i="19"/>
  <c r="R8" i="19"/>
  <c r="AC8" i="19"/>
  <c r="E9" i="17"/>
  <c r="H35" i="19"/>
  <c r="F35" i="19"/>
  <c r="AA28" i="19"/>
  <c r="AB28" i="19"/>
  <c r="AC28" i="19"/>
  <c r="AE28" i="19"/>
  <c r="AF28" i="19"/>
  <c r="Z16" i="17"/>
  <c r="Y16" i="17"/>
  <c r="X16" i="17"/>
  <c r="V16" i="17"/>
  <c r="U16" i="17"/>
  <c r="T16" i="17"/>
  <c r="R16" i="17"/>
  <c r="Q16" i="17"/>
  <c r="P16" i="17"/>
  <c r="O16" i="17"/>
  <c r="N16" i="17"/>
  <c r="M16" i="17"/>
  <c r="M29" i="17"/>
  <c r="M9" i="17"/>
  <c r="M40" i="17"/>
  <c r="L16" i="17"/>
  <c r="AG37" i="22"/>
  <c r="Y35" i="22"/>
  <c r="V35" i="22"/>
  <c r="T35" i="22"/>
  <c r="S35" i="22"/>
  <c r="J35" i="22"/>
  <c r="AG31" i="22"/>
  <c r="S8" i="22"/>
  <c r="Y8" i="22"/>
  <c r="V8" i="22"/>
  <c r="T8" i="22"/>
  <c r="J8" i="22"/>
  <c r="C8" i="22"/>
  <c r="B8" i="22"/>
  <c r="AC35" i="11"/>
  <c r="AC38" i="11" s="1"/>
  <c r="Y35" i="11"/>
  <c r="Y38" i="11" s="1"/>
  <c r="U35" i="11"/>
  <c r="U38" i="11" s="1"/>
  <c r="Q35" i="11"/>
  <c r="Q38" i="11" s="1"/>
  <c r="M35" i="11"/>
  <c r="M38" i="11" s="1"/>
  <c r="I35" i="11"/>
  <c r="I38" i="11" s="1"/>
  <c r="E35" i="11"/>
  <c r="E38" i="11" s="1"/>
  <c r="AD28" i="11"/>
  <c r="AC28" i="11"/>
  <c r="AB28" i="11"/>
  <c r="AA28" i="11"/>
  <c r="Z28" i="11"/>
  <c r="Z8" i="11"/>
  <c r="Y28" i="11"/>
  <c r="X28" i="11"/>
  <c r="W28" i="11"/>
  <c r="W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F40" i="11"/>
  <c r="E28" i="11"/>
  <c r="D28" i="11"/>
  <c r="C28" i="11"/>
  <c r="AF28" i="11" s="1"/>
  <c r="AD8" i="11"/>
  <c r="AC8" i="11"/>
  <c r="AB8" i="11"/>
  <c r="AA8" i="11"/>
  <c r="Y8" i="11"/>
  <c r="X8" i="11"/>
  <c r="V8" i="11"/>
  <c r="U8" i="11"/>
  <c r="T8" i="11"/>
  <c r="S8" i="11"/>
  <c r="R8" i="11"/>
  <c r="Q8" i="11"/>
  <c r="P8" i="11"/>
  <c r="O8" i="11"/>
  <c r="AD15" i="10"/>
  <c r="AD38" i="10" s="1"/>
  <c r="AD40" i="10" s="1"/>
  <c r="W15" i="10"/>
  <c r="B15" i="10"/>
  <c r="B8" i="10"/>
  <c r="B38" i="10" s="1"/>
  <c r="AE15" i="10"/>
  <c r="AA15" i="10"/>
  <c r="Z15" i="10"/>
  <c r="Z38" i="10"/>
  <c r="Z40" i="10" s="1"/>
  <c r="Y15" i="10"/>
  <c r="X15" i="10"/>
  <c r="V15" i="10"/>
  <c r="V38" i="10"/>
  <c r="V40" i="10" s="1"/>
  <c r="U15" i="10"/>
  <c r="U38" i="10" s="1"/>
  <c r="U40" i="10" s="1"/>
  <c r="T15" i="10"/>
  <c r="S15" i="10"/>
  <c r="R15" i="10"/>
  <c r="R38" i="10" s="1"/>
  <c r="R40" i="10" s="1"/>
  <c r="Q15" i="10"/>
  <c r="Q38" i="10" s="1"/>
  <c r="Q40" i="10" s="1"/>
  <c r="P15" i="10"/>
  <c r="O15" i="10"/>
  <c r="N15" i="10"/>
  <c r="N38" i="10" s="1"/>
  <c r="N40" i="10" s="1"/>
  <c r="M15" i="10"/>
  <c r="M38" i="10" s="1"/>
  <c r="M40" i="10" s="1"/>
  <c r="L15" i="10"/>
  <c r="K15" i="10"/>
  <c r="J15" i="10"/>
  <c r="J38" i="10" s="1"/>
  <c r="J40" i="10" s="1"/>
  <c r="I15" i="10"/>
  <c r="I38" i="10"/>
  <c r="I40" i="10" s="1"/>
  <c r="H15" i="10"/>
  <c r="G15" i="10"/>
  <c r="F15" i="10"/>
  <c r="F8" i="10"/>
  <c r="F38" i="10" s="1"/>
  <c r="F40" i="10" s="1"/>
  <c r="E15" i="10"/>
  <c r="E8" i="10"/>
  <c r="D15" i="10"/>
  <c r="D8" i="10"/>
  <c r="C15" i="10"/>
  <c r="H8" i="10"/>
  <c r="G8" i="10"/>
  <c r="C8" i="10"/>
  <c r="AF29" i="21"/>
  <c r="T29" i="21"/>
  <c r="H29" i="21"/>
  <c r="AE29" i="21"/>
  <c r="AD29" i="21"/>
  <c r="AC29" i="21"/>
  <c r="AB29" i="21"/>
  <c r="AA29" i="21"/>
  <c r="Z29" i="21"/>
  <c r="Y29" i="21"/>
  <c r="Y39" i="21" s="1"/>
  <c r="Y41" i="21" s="1"/>
  <c r="X29" i="21"/>
  <c r="W29" i="21"/>
  <c r="V29" i="21"/>
  <c r="U29" i="21"/>
  <c r="S29" i="21"/>
  <c r="R29" i="21"/>
  <c r="Q29" i="21"/>
  <c r="P29" i="21"/>
  <c r="O29" i="21"/>
  <c r="N29" i="21"/>
  <c r="M29" i="21"/>
  <c r="L29" i="21"/>
  <c r="K29" i="21"/>
  <c r="J29" i="21"/>
  <c r="I29" i="21"/>
  <c r="G29" i="21"/>
  <c r="F29" i="21"/>
  <c r="E29" i="21"/>
  <c r="D29" i="21"/>
  <c r="C29" i="21"/>
  <c r="B29" i="21"/>
  <c r="AG9" i="21"/>
  <c r="B16" i="17"/>
  <c r="S16" i="20"/>
  <c r="U16" i="20"/>
  <c r="V16" i="20"/>
  <c r="W16" i="20"/>
  <c r="X16" i="20"/>
  <c r="Y16" i="20"/>
  <c r="B29" i="17"/>
  <c r="B40" i="17"/>
  <c r="AE29" i="17"/>
  <c r="AE9" i="17"/>
  <c r="AE16" i="17"/>
  <c r="AD29" i="17"/>
  <c r="AC29" i="17"/>
  <c r="AB29" i="17"/>
  <c r="AA29" i="17"/>
  <c r="Z29" i="17"/>
  <c r="Y29" i="17"/>
  <c r="X29" i="17"/>
  <c r="W29" i="17"/>
  <c r="W16" i="17"/>
  <c r="W9" i="17"/>
  <c r="V29" i="17"/>
  <c r="U29" i="17"/>
  <c r="T29" i="17"/>
  <c r="S29" i="17"/>
  <c r="R29" i="17"/>
  <c r="Q29" i="17"/>
  <c r="P29" i="17"/>
  <c r="O29" i="17"/>
  <c r="O9" i="17"/>
  <c r="O39" i="17" s="1"/>
  <c r="O41" i="17" s="1"/>
  <c r="N29" i="17"/>
  <c r="L29" i="17"/>
  <c r="K29" i="17"/>
  <c r="K16" i="17"/>
  <c r="K9" i="17"/>
  <c r="J29" i="17"/>
  <c r="I29" i="17"/>
  <c r="H29" i="17"/>
  <c r="G29" i="17"/>
  <c r="G16" i="17"/>
  <c r="G9" i="17"/>
  <c r="F29" i="17"/>
  <c r="E29" i="17"/>
  <c r="D29" i="17"/>
  <c r="C29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L40" i="17"/>
  <c r="K40" i="17"/>
  <c r="J40" i="17"/>
  <c r="I40" i="17"/>
  <c r="H40" i="17"/>
  <c r="G40" i="17"/>
  <c r="F40" i="17"/>
  <c r="E40" i="17"/>
  <c r="D40" i="17"/>
  <c r="C40" i="17"/>
  <c r="AG37" i="24"/>
  <c r="AF39" i="24"/>
  <c r="AF35" i="24"/>
  <c r="AF28" i="24"/>
  <c r="AF15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E35" i="24"/>
  <c r="AE28" i="24"/>
  <c r="AE15" i="24"/>
  <c r="AE8" i="24"/>
  <c r="AD35" i="24"/>
  <c r="AC35" i="24"/>
  <c r="AB35" i="24"/>
  <c r="AA35" i="24"/>
  <c r="Z35" i="24"/>
  <c r="Y35" i="24"/>
  <c r="X35" i="24"/>
  <c r="W35" i="24"/>
  <c r="W28" i="24"/>
  <c r="W15" i="24"/>
  <c r="W8" i="24"/>
  <c r="V35" i="24"/>
  <c r="U35" i="24"/>
  <c r="T35" i="24"/>
  <c r="S35" i="24"/>
  <c r="R35" i="24"/>
  <c r="Q35" i="24"/>
  <c r="P35" i="24"/>
  <c r="O35" i="24"/>
  <c r="O28" i="24"/>
  <c r="O15" i="24"/>
  <c r="O8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AD28" i="24"/>
  <c r="AC28" i="24"/>
  <c r="AB28" i="24"/>
  <c r="AA28" i="24"/>
  <c r="Z28" i="24"/>
  <c r="Y28" i="24"/>
  <c r="X28" i="24"/>
  <c r="V28" i="24"/>
  <c r="U28" i="24"/>
  <c r="T28" i="24"/>
  <c r="S28" i="24"/>
  <c r="R28" i="24"/>
  <c r="Q28" i="24"/>
  <c r="P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D15" i="24"/>
  <c r="AC15" i="24"/>
  <c r="AB15" i="24"/>
  <c r="AA15" i="24"/>
  <c r="Z15" i="24"/>
  <c r="Y15" i="24"/>
  <c r="X15" i="24"/>
  <c r="V15" i="24"/>
  <c r="U15" i="24"/>
  <c r="T15" i="24"/>
  <c r="S15" i="24"/>
  <c r="R15" i="24"/>
  <c r="Q15" i="24"/>
  <c r="P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C8" i="24"/>
  <c r="AA8" i="24"/>
  <c r="Y8" i="24"/>
  <c r="U8" i="24"/>
  <c r="S8" i="24"/>
  <c r="Q8" i="24"/>
  <c r="M8" i="24"/>
  <c r="K8" i="24"/>
  <c r="I8" i="24"/>
  <c r="G8" i="24"/>
  <c r="E8" i="24"/>
  <c r="C8" i="24"/>
  <c r="AE39" i="23"/>
  <c r="AD39" i="23"/>
  <c r="AC39" i="23"/>
  <c r="AC40" i="23" s="1"/>
  <c r="AB39" i="23"/>
  <c r="AA39" i="23"/>
  <c r="Z39" i="23"/>
  <c r="Z40" i="23" s="1"/>
  <c r="Y39" i="23"/>
  <c r="Y40" i="23" s="1"/>
  <c r="X39" i="23"/>
  <c r="W39" i="23"/>
  <c r="V39" i="23"/>
  <c r="U39" i="23"/>
  <c r="U40" i="23" s="1"/>
  <c r="T39" i="23"/>
  <c r="S39" i="23"/>
  <c r="R39" i="23"/>
  <c r="Q39" i="23"/>
  <c r="P39" i="23"/>
  <c r="O39" i="23"/>
  <c r="N39" i="23"/>
  <c r="M39" i="23"/>
  <c r="L39" i="23"/>
  <c r="K39" i="23"/>
  <c r="J39" i="23"/>
  <c r="I39" i="23"/>
  <c r="I40" i="23" s="1"/>
  <c r="H39" i="23"/>
  <c r="G39" i="23"/>
  <c r="F39" i="23"/>
  <c r="F40" i="23" s="1"/>
  <c r="E39" i="23"/>
  <c r="D39" i="23"/>
  <c r="C39" i="23"/>
  <c r="B39" i="23"/>
  <c r="AF37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E15" i="23"/>
  <c r="AE38" i="23" s="1"/>
  <c r="AE40" i="23" s="1"/>
  <c r="AD15" i="23"/>
  <c r="AC15" i="23"/>
  <c r="AB15" i="23"/>
  <c r="AA15" i="23"/>
  <c r="AA38" i="23" s="1"/>
  <c r="AA40" i="23" s="1"/>
  <c r="Z15" i="23"/>
  <c r="Y15" i="23"/>
  <c r="X15" i="23"/>
  <c r="X38" i="23" s="1"/>
  <c r="X40" i="23" s="1"/>
  <c r="W15" i="23"/>
  <c r="W38" i="23" s="1"/>
  <c r="W40" i="23" s="1"/>
  <c r="V15" i="23"/>
  <c r="U15" i="23"/>
  <c r="T15" i="23"/>
  <c r="T38" i="23" s="1"/>
  <c r="T40" i="23" s="1"/>
  <c r="S15" i="23"/>
  <c r="S38" i="23" s="1"/>
  <c r="S40" i="23" s="1"/>
  <c r="R15" i="23"/>
  <c r="Q15" i="23"/>
  <c r="P15" i="23"/>
  <c r="O15" i="23"/>
  <c r="O38" i="23" s="1"/>
  <c r="O40" i="23" s="1"/>
  <c r="N15" i="23"/>
  <c r="M15" i="23"/>
  <c r="L15" i="23"/>
  <c r="L38" i="23" s="1"/>
  <c r="L40" i="23" s="1"/>
  <c r="K15" i="23"/>
  <c r="K38" i="23" s="1"/>
  <c r="K40" i="23" s="1"/>
  <c r="J15" i="23"/>
  <c r="I15" i="23"/>
  <c r="H15" i="23"/>
  <c r="G15" i="23"/>
  <c r="G38" i="23" s="1"/>
  <c r="G40" i="23" s="1"/>
  <c r="F15" i="23"/>
  <c r="E15" i="23"/>
  <c r="D15" i="23"/>
  <c r="C15" i="23"/>
  <c r="AF15" i="23" s="1"/>
  <c r="B15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C35" i="19"/>
  <c r="L38" i="15"/>
  <c r="U9" i="17"/>
  <c r="C36" i="20"/>
  <c r="B36" i="20"/>
  <c r="B8" i="15"/>
  <c r="W29" i="20"/>
  <c r="W36" i="20"/>
  <c r="B29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T16" i="20"/>
  <c r="Z16" i="20"/>
  <c r="AA16" i="20"/>
  <c r="AB16" i="20"/>
  <c r="AC16" i="20"/>
  <c r="AD16" i="20"/>
  <c r="AE16" i="20"/>
  <c r="AB9" i="17"/>
  <c r="R29" i="20"/>
  <c r="Q29" i="20"/>
  <c r="P29" i="20"/>
  <c r="P36" i="20"/>
  <c r="O29" i="20"/>
  <c r="N29" i="20"/>
  <c r="N36" i="20"/>
  <c r="M29" i="20"/>
  <c r="M36" i="20"/>
  <c r="M39" i="20" s="1"/>
  <c r="M41" i="20" s="1"/>
  <c r="L29" i="20"/>
  <c r="C29" i="20"/>
  <c r="D29" i="20"/>
  <c r="E29" i="20"/>
  <c r="F29" i="20"/>
  <c r="G29" i="20"/>
  <c r="H29" i="20"/>
  <c r="I29" i="20"/>
  <c r="J29" i="20"/>
  <c r="K29" i="20"/>
  <c r="S29" i="20"/>
  <c r="T29" i="20"/>
  <c r="U29" i="20"/>
  <c r="V29" i="20"/>
  <c r="X29" i="20"/>
  <c r="Y29" i="20"/>
  <c r="Z29" i="20"/>
  <c r="AA29" i="20"/>
  <c r="AB29" i="20"/>
  <c r="AC29" i="20"/>
  <c r="AD29" i="20"/>
  <c r="AE29" i="20"/>
  <c r="G36" i="20"/>
  <c r="D36" i="20"/>
  <c r="E36" i="20"/>
  <c r="F36" i="20"/>
  <c r="H36" i="20"/>
  <c r="I36" i="20"/>
  <c r="J36" i="20"/>
  <c r="K36" i="20"/>
  <c r="L36" i="20"/>
  <c r="O36" i="20"/>
  <c r="Q36" i="20"/>
  <c r="R36" i="20"/>
  <c r="S36" i="20"/>
  <c r="T36" i="20"/>
  <c r="U36" i="20"/>
  <c r="U39" i="20" s="1"/>
  <c r="U41" i="20" s="1"/>
  <c r="V36" i="20"/>
  <c r="X36" i="20"/>
  <c r="Y36" i="20"/>
  <c r="Z36" i="20"/>
  <c r="AA36" i="20"/>
  <c r="AB36" i="20"/>
  <c r="AB39" i="20" s="1"/>
  <c r="AB41" i="20" s="1"/>
  <c r="AC36" i="20"/>
  <c r="AD36" i="20"/>
  <c r="AE36" i="20"/>
  <c r="AD16" i="17"/>
  <c r="AD9" i="17"/>
  <c r="AC16" i="17"/>
  <c r="AB16" i="17"/>
  <c r="F8" i="19"/>
  <c r="G8" i="19"/>
  <c r="H8" i="19"/>
  <c r="J8" i="19"/>
  <c r="N8" i="19"/>
  <c r="O8" i="19"/>
  <c r="W8" i="19"/>
  <c r="AA8" i="19"/>
  <c r="AB8" i="19"/>
  <c r="AE8" i="19"/>
  <c r="AF8" i="19"/>
  <c r="B8" i="19"/>
  <c r="H15" i="19"/>
  <c r="AF15" i="19"/>
  <c r="AA16" i="17"/>
  <c r="AA9" i="17"/>
  <c r="AA39" i="17" s="1"/>
  <c r="AA41" i="17" s="1"/>
  <c r="S9" i="17"/>
  <c r="T9" i="17"/>
  <c r="V9" i="17"/>
  <c r="X9" i="17"/>
  <c r="X39" i="17" s="1"/>
  <c r="X41" i="17" s="1"/>
  <c r="Y9" i="17"/>
  <c r="Z9" i="17"/>
  <c r="AC9" i="17"/>
  <c r="C16" i="17"/>
  <c r="D16" i="17"/>
  <c r="E16" i="17"/>
  <c r="F16" i="17"/>
  <c r="F9" i="17"/>
  <c r="F39" i="17" s="1"/>
  <c r="F41" i="17" s="1"/>
  <c r="H16" i="17"/>
  <c r="I16" i="17"/>
  <c r="J16" i="17"/>
  <c r="B9" i="17"/>
  <c r="AF9" i="17" s="1"/>
  <c r="C9" i="17"/>
  <c r="D9" i="17"/>
  <c r="H9" i="17"/>
  <c r="I9" i="17"/>
  <c r="I39" i="17" s="1"/>
  <c r="I41" i="17" s="1"/>
  <c r="J9" i="17"/>
  <c r="L9" i="17"/>
  <c r="N9" i="17"/>
  <c r="P9" i="17"/>
  <c r="Q9" i="17"/>
  <c r="R9" i="17"/>
  <c r="S16" i="17"/>
  <c r="F15" i="19"/>
  <c r="G15" i="19"/>
  <c r="N15" i="19"/>
  <c r="O15" i="19"/>
  <c r="R15" i="19"/>
  <c r="W15" i="19"/>
  <c r="Z15" i="19"/>
  <c r="AA15" i="19"/>
  <c r="AB15" i="19"/>
  <c r="AE15" i="19"/>
  <c r="B15" i="19"/>
  <c r="AG15" i="19" s="1"/>
  <c r="AA15" i="15"/>
  <c r="AF15" i="15"/>
  <c r="AF27" i="15"/>
  <c r="AF8" i="15"/>
  <c r="AF34" i="15"/>
  <c r="AF38" i="15"/>
  <c r="AE15" i="15"/>
  <c r="AE27" i="15"/>
  <c r="AE8" i="15"/>
  <c r="AE34" i="15"/>
  <c r="AE38" i="15"/>
  <c r="AD15" i="15"/>
  <c r="AD27" i="15"/>
  <c r="AD8" i="15"/>
  <c r="AD37" i="15" s="1"/>
  <c r="AD39" i="15" s="1"/>
  <c r="AD34" i="15"/>
  <c r="AD38" i="15"/>
  <c r="AC15" i="15"/>
  <c r="AC27" i="15"/>
  <c r="AC8" i="15"/>
  <c r="AC34" i="15"/>
  <c r="AC38" i="15"/>
  <c r="AB15" i="15"/>
  <c r="AB8" i="15"/>
  <c r="AB27" i="15"/>
  <c r="AB34" i="15"/>
  <c r="AB38" i="15"/>
  <c r="Z15" i="15"/>
  <c r="B15" i="15"/>
  <c r="B27" i="15"/>
  <c r="B34" i="15"/>
  <c r="B38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O8" i="15"/>
  <c r="O27" i="15"/>
  <c r="O34" i="15"/>
  <c r="O38" i="15"/>
  <c r="P15" i="15"/>
  <c r="Q15" i="15"/>
  <c r="R15" i="15"/>
  <c r="S15" i="15"/>
  <c r="T15" i="15"/>
  <c r="U15" i="15"/>
  <c r="V15" i="15"/>
  <c r="W15" i="15"/>
  <c r="X15" i="15"/>
  <c r="Y15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C34" i="15"/>
  <c r="D34" i="15"/>
  <c r="E34" i="15"/>
  <c r="F34" i="15"/>
  <c r="G34" i="15"/>
  <c r="H34" i="15"/>
  <c r="J34" i="15"/>
  <c r="K34" i="15"/>
  <c r="L34" i="15"/>
  <c r="M34" i="15"/>
  <c r="N34" i="15"/>
  <c r="Z8" i="15"/>
  <c r="Z37" i="15" s="1"/>
  <c r="Z39" i="15" s="1"/>
  <c r="Z38" i="15"/>
  <c r="AA8" i="15"/>
  <c r="AA38" i="15"/>
  <c r="P8" i="15"/>
  <c r="P37" i="15" s="1"/>
  <c r="P39" i="15" s="1"/>
  <c r="P38" i="15"/>
  <c r="Q8" i="15"/>
  <c r="Q38" i="15"/>
  <c r="R8" i="15"/>
  <c r="R38" i="15"/>
  <c r="S8" i="15"/>
  <c r="S38" i="15"/>
  <c r="T8" i="15"/>
  <c r="T38" i="15"/>
  <c r="U8" i="15"/>
  <c r="U38" i="15"/>
  <c r="V8" i="15"/>
  <c r="V37" i="15" s="1"/>
  <c r="V39" i="15" s="1"/>
  <c r="V38" i="15"/>
  <c r="W8" i="15"/>
  <c r="W38" i="15"/>
  <c r="X8" i="15"/>
  <c r="X37" i="15" s="1"/>
  <c r="X39" i="15" s="1"/>
  <c r="X38" i="15"/>
  <c r="Y8" i="15"/>
  <c r="Y38" i="15"/>
  <c r="C8" i="15"/>
  <c r="AG8" i="15" s="1"/>
  <c r="C38" i="15"/>
  <c r="D8" i="15"/>
  <c r="D38" i="15"/>
  <c r="E8" i="15"/>
  <c r="E37" i="15" s="1"/>
  <c r="E39" i="15" s="1"/>
  <c r="E38" i="15"/>
  <c r="F8" i="15"/>
  <c r="F38" i="15"/>
  <c r="G8" i="15"/>
  <c r="G38" i="15"/>
  <c r="H8" i="15"/>
  <c r="H38" i="15"/>
  <c r="I8" i="15"/>
  <c r="I38" i="15"/>
  <c r="J8" i="15"/>
  <c r="J38" i="15"/>
  <c r="K8" i="15"/>
  <c r="K38" i="15"/>
  <c r="L8" i="15"/>
  <c r="M8" i="15"/>
  <c r="M38" i="15"/>
  <c r="N8" i="15"/>
  <c r="N38" i="15"/>
  <c r="O15" i="13"/>
  <c r="O27" i="13"/>
  <c r="O34" i="13"/>
  <c r="O38" i="13"/>
  <c r="E15" i="13"/>
  <c r="E38" i="13"/>
  <c r="E27" i="13"/>
  <c r="E34" i="13"/>
  <c r="F15" i="13"/>
  <c r="F27" i="13"/>
  <c r="F34" i="13"/>
  <c r="F38" i="13"/>
  <c r="G15" i="13"/>
  <c r="G38" i="13"/>
  <c r="G27" i="13"/>
  <c r="G34" i="13"/>
  <c r="H15" i="13"/>
  <c r="H27" i="13"/>
  <c r="H34" i="13"/>
  <c r="H38" i="13"/>
  <c r="I15" i="13"/>
  <c r="I38" i="13"/>
  <c r="I27" i="13"/>
  <c r="I34" i="13"/>
  <c r="J15" i="13"/>
  <c r="J27" i="13"/>
  <c r="J34" i="13"/>
  <c r="J38" i="13"/>
  <c r="K15" i="13"/>
  <c r="K38" i="13"/>
  <c r="K27" i="13"/>
  <c r="K34" i="13"/>
  <c r="L15" i="13"/>
  <c r="L27" i="13"/>
  <c r="L34" i="13"/>
  <c r="L38" i="13"/>
  <c r="M15" i="13"/>
  <c r="M38" i="13"/>
  <c r="M27" i="13"/>
  <c r="M34" i="13"/>
  <c r="N15" i="13"/>
  <c r="N27" i="13"/>
  <c r="N38" i="13"/>
  <c r="N34" i="13"/>
  <c r="P15" i="13"/>
  <c r="P38" i="13"/>
  <c r="P27" i="13"/>
  <c r="P34" i="13"/>
  <c r="Q15" i="13"/>
  <c r="Q27" i="13"/>
  <c r="Q38" i="13"/>
  <c r="Q34" i="13"/>
  <c r="R15" i="13"/>
  <c r="R38" i="13"/>
  <c r="R27" i="13"/>
  <c r="R34" i="13"/>
  <c r="S15" i="13"/>
  <c r="S27" i="13"/>
  <c r="S38" i="13"/>
  <c r="S34" i="13"/>
  <c r="T15" i="13"/>
  <c r="T38" i="13"/>
  <c r="T27" i="13"/>
  <c r="T34" i="13"/>
  <c r="U15" i="13"/>
  <c r="U27" i="13"/>
  <c r="U38" i="13"/>
  <c r="U34" i="13"/>
  <c r="V15" i="13"/>
  <c r="V38" i="13"/>
  <c r="V27" i="13"/>
  <c r="V34" i="13"/>
  <c r="W15" i="13"/>
  <c r="W27" i="13"/>
  <c r="W38" i="13"/>
  <c r="W34" i="13"/>
  <c r="X15" i="13"/>
  <c r="X27" i="13"/>
  <c r="X34" i="13"/>
  <c r="X38" i="13"/>
  <c r="Y15" i="13"/>
  <c r="Y27" i="13"/>
  <c r="Y38" i="13"/>
  <c r="Y34" i="13"/>
  <c r="Z15" i="13"/>
  <c r="Z27" i="13"/>
  <c r="Z34" i="13"/>
  <c r="Z38" i="13"/>
  <c r="AA15" i="13"/>
  <c r="AA27" i="13"/>
  <c r="AA38" i="13"/>
  <c r="AA34" i="13"/>
  <c r="AB15" i="13"/>
  <c r="AB27" i="13"/>
  <c r="AB34" i="13"/>
  <c r="AB38" i="13"/>
  <c r="AC15" i="13"/>
  <c r="AC27" i="13"/>
  <c r="AC38" i="13"/>
  <c r="AC34" i="13"/>
  <c r="B15" i="13"/>
  <c r="B27" i="13"/>
  <c r="C27" i="13"/>
  <c r="D27" i="13"/>
  <c r="B34" i="13"/>
  <c r="B38" i="13"/>
  <c r="C15" i="13"/>
  <c r="D15" i="13"/>
  <c r="C34" i="13"/>
  <c r="D34" i="13"/>
  <c r="C38" i="13"/>
  <c r="D38" i="13"/>
  <c r="AD30" i="13"/>
  <c r="AG36" i="12"/>
  <c r="AE15" i="12"/>
  <c r="AF15" i="12"/>
  <c r="C34" i="12"/>
  <c r="C8" i="12"/>
  <c r="C15" i="12"/>
  <c r="AG15" i="12" s="1"/>
  <c r="C27" i="12"/>
  <c r="D34" i="12"/>
  <c r="D8" i="12"/>
  <c r="D27" i="12"/>
  <c r="D37" i="12" s="1"/>
  <c r="D39" i="12" s="1"/>
  <c r="D15" i="12"/>
  <c r="E34" i="12"/>
  <c r="E8" i="12"/>
  <c r="E15" i="12"/>
  <c r="E27" i="12"/>
  <c r="F34" i="12"/>
  <c r="F8" i="12"/>
  <c r="F27" i="12"/>
  <c r="F37" i="12" s="1"/>
  <c r="F39" i="12" s="1"/>
  <c r="F15" i="12"/>
  <c r="G8" i="12"/>
  <c r="G27" i="12"/>
  <c r="G34" i="12"/>
  <c r="G15" i="12"/>
  <c r="H8" i="12"/>
  <c r="H27" i="12"/>
  <c r="H34" i="12"/>
  <c r="H37" i="12" s="1"/>
  <c r="H39" i="12" s="1"/>
  <c r="H15" i="12"/>
  <c r="I8" i="12"/>
  <c r="I27" i="12"/>
  <c r="I34" i="12"/>
  <c r="I15" i="12"/>
  <c r="J34" i="12"/>
  <c r="J8" i="12"/>
  <c r="J15" i="12"/>
  <c r="J37" i="12" s="1"/>
  <c r="J39" i="12" s="1"/>
  <c r="J27" i="12"/>
  <c r="K34" i="12"/>
  <c r="K8" i="12"/>
  <c r="K27" i="12"/>
  <c r="K37" i="12" s="1"/>
  <c r="K39" i="12" s="1"/>
  <c r="K15" i="12"/>
  <c r="L34" i="12"/>
  <c r="L8" i="12"/>
  <c r="L27" i="12"/>
  <c r="L37" i="12" s="1"/>
  <c r="L39" i="12" s="1"/>
  <c r="L15" i="12"/>
  <c r="M34" i="12"/>
  <c r="M8" i="12"/>
  <c r="M27" i="12"/>
  <c r="M15" i="12"/>
  <c r="N27" i="12"/>
  <c r="N8" i="12"/>
  <c r="N15" i="12"/>
  <c r="N37" i="12" s="1"/>
  <c r="N39" i="12" s="1"/>
  <c r="N34" i="12"/>
  <c r="O8" i="12"/>
  <c r="O15" i="12"/>
  <c r="O27" i="12"/>
  <c r="O34" i="12"/>
  <c r="P8" i="12"/>
  <c r="P15" i="12"/>
  <c r="P27" i="12"/>
  <c r="P34" i="12"/>
  <c r="Q8" i="12"/>
  <c r="Q15" i="12"/>
  <c r="Q27" i="12"/>
  <c r="Q34" i="12"/>
  <c r="R15" i="12"/>
  <c r="R27" i="12"/>
  <c r="R8" i="12"/>
  <c r="R37" i="12" s="1"/>
  <c r="R39" i="12" s="1"/>
  <c r="R34" i="12"/>
  <c r="S15" i="12"/>
  <c r="S27" i="12"/>
  <c r="S8" i="12"/>
  <c r="S37" i="12" s="1"/>
  <c r="S39" i="12" s="1"/>
  <c r="S34" i="12"/>
  <c r="T15" i="12"/>
  <c r="T27" i="12"/>
  <c r="T8" i="12"/>
  <c r="T37" i="12" s="1"/>
  <c r="T39" i="12" s="1"/>
  <c r="T34" i="12"/>
  <c r="U15" i="12"/>
  <c r="U8" i="12"/>
  <c r="U27" i="12"/>
  <c r="U37" i="12" s="1"/>
  <c r="U39" i="12" s="1"/>
  <c r="U34" i="12"/>
  <c r="V15" i="12"/>
  <c r="V8" i="12"/>
  <c r="V27" i="12"/>
  <c r="V37" i="12" s="1"/>
  <c r="V39" i="12" s="1"/>
  <c r="V34" i="12"/>
  <c r="W15" i="12"/>
  <c r="W8" i="12"/>
  <c r="W27" i="12"/>
  <c r="W37" i="12" s="1"/>
  <c r="W39" i="12" s="1"/>
  <c r="W34" i="12"/>
  <c r="X15" i="12"/>
  <c r="X8" i="12"/>
  <c r="X27" i="12"/>
  <c r="X34" i="12"/>
  <c r="Y8" i="12"/>
  <c r="Y27" i="12"/>
  <c r="Y15" i="12"/>
  <c r="Y34" i="12"/>
  <c r="Z8" i="12"/>
  <c r="Z27" i="12"/>
  <c r="Z15" i="12"/>
  <c r="Z34" i="12"/>
  <c r="AA8" i="12"/>
  <c r="AA15" i="12"/>
  <c r="AA27" i="12"/>
  <c r="AA37" i="12" s="1"/>
  <c r="AA39" i="12" s="1"/>
  <c r="AA34" i="12"/>
  <c r="AB27" i="12"/>
  <c r="AB15" i="12"/>
  <c r="AB8" i="12"/>
  <c r="AB37" i="12" s="1"/>
  <c r="AB39" i="12" s="1"/>
  <c r="AB34" i="12"/>
  <c r="AC15" i="12"/>
  <c r="AC8" i="12"/>
  <c r="AC27" i="12"/>
  <c r="AC37" i="12" s="1"/>
  <c r="AC39" i="12" s="1"/>
  <c r="AC34" i="12"/>
  <c r="AD15" i="12"/>
  <c r="AD8" i="12"/>
  <c r="AD27" i="12"/>
  <c r="AD34" i="12"/>
  <c r="AE8" i="12"/>
  <c r="AE34" i="12"/>
  <c r="AE27" i="12"/>
  <c r="AF8" i="12"/>
  <c r="AF34" i="12"/>
  <c r="AF27" i="12"/>
  <c r="B34" i="12"/>
  <c r="B37" i="12" s="1"/>
  <c r="B39" i="12" s="1"/>
  <c r="B8" i="12"/>
  <c r="B27" i="12"/>
  <c r="B15" i="12"/>
  <c r="J15" i="19"/>
  <c r="B8" i="24"/>
  <c r="E36" i="21"/>
  <c r="U36" i="21"/>
  <c r="X36" i="21"/>
  <c r="Q36" i="21"/>
  <c r="Q39" i="21" s="1"/>
  <c r="Q41" i="21" s="1"/>
  <c r="S36" i="21"/>
  <c r="AF36" i="21"/>
  <c r="AF39" i="21" s="1"/>
  <c r="AF41" i="21" s="1"/>
  <c r="AA36" i="21"/>
  <c r="AA39" i="21" s="1"/>
  <c r="AA41" i="21" s="1"/>
  <c r="L36" i="21"/>
  <c r="R36" i="21"/>
  <c r="R39" i="21" s="1"/>
  <c r="R41" i="21" s="1"/>
  <c r="AC36" i="21"/>
  <c r="C36" i="21"/>
  <c r="D36" i="21"/>
  <c r="AB36" i="21"/>
  <c r="I36" i="21"/>
  <c r="I39" i="21" s="1"/>
  <c r="I41" i="21" s="1"/>
  <c r="K36" i="21"/>
  <c r="P36" i="21"/>
  <c r="AD36" i="21"/>
  <c r="AD39" i="21" s="1"/>
  <c r="AD41" i="21" s="1"/>
  <c r="Z36" i="21"/>
  <c r="Z39" i="21" s="1"/>
  <c r="Z41" i="21" s="1"/>
  <c r="O36" i="21"/>
  <c r="O39" i="21" s="1"/>
  <c r="O41" i="21" s="1"/>
  <c r="J36" i="21"/>
  <c r="Y36" i="21"/>
  <c r="G36" i="21"/>
  <c r="N36" i="21"/>
  <c r="N39" i="21" s="1"/>
  <c r="N41" i="21" s="1"/>
  <c r="H36" i="21"/>
  <c r="AE36" i="21"/>
  <c r="V36" i="21"/>
  <c r="V39" i="21" s="1"/>
  <c r="V41" i="21" s="1"/>
  <c r="F36" i="21"/>
  <c r="F39" i="21" s="1"/>
  <c r="F41" i="21" s="1"/>
  <c r="T36" i="21"/>
  <c r="W36" i="21"/>
  <c r="B36" i="21"/>
  <c r="B39" i="21" s="1"/>
  <c r="B41" i="21" s="1"/>
  <c r="X40" i="22"/>
  <c r="S39" i="21"/>
  <c r="S41" i="21" s="1"/>
  <c r="E39" i="21"/>
  <c r="E41" i="21" s="1"/>
  <c r="Y38" i="10"/>
  <c r="Y40" i="10" s="1"/>
  <c r="Y38" i="24"/>
  <c r="AD40" i="22"/>
  <c r="AB40" i="11"/>
  <c r="AC38" i="23"/>
  <c r="D38" i="24"/>
  <c r="D40" i="24"/>
  <c r="AD37" i="12"/>
  <c r="AD39" i="12" s="1"/>
  <c r="W37" i="15"/>
  <c r="W39" i="15"/>
  <c r="Y40" i="24"/>
  <c r="AF38" i="24"/>
  <c r="AF40" i="24"/>
  <c r="E40" i="11"/>
  <c r="T39" i="17"/>
  <c r="T41" i="17"/>
  <c r="E37" i="12"/>
  <c r="E39" i="12" s="1"/>
  <c r="C38" i="24"/>
  <c r="C40" i="24"/>
  <c r="Q38" i="24"/>
  <c r="Q40" i="24"/>
  <c r="AD38" i="24"/>
  <c r="AD40" i="24"/>
  <c r="AE39" i="17"/>
  <c r="AE41" i="17" s="1"/>
  <c r="M39" i="17"/>
  <c r="M41" i="17" s="1"/>
  <c r="N40" i="22"/>
  <c r="Q37" i="15"/>
  <c r="Q39" i="15" s="1"/>
  <c r="AF40" i="19"/>
  <c r="AD39" i="17"/>
  <c r="AD41" i="17"/>
  <c r="AF40" i="22"/>
  <c r="I40" i="22"/>
  <c r="H40" i="19"/>
  <c r="K40" i="19"/>
  <c r="X40" i="19"/>
  <c r="Y40" i="19"/>
  <c r="Q40" i="19"/>
  <c r="Y38" i="23"/>
  <c r="AB38" i="24"/>
  <c r="AB40" i="24"/>
  <c r="V40" i="19"/>
  <c r="P37" i="12"/>
  <c r="P39" i="12" s="1"/>
  <c r="G37" i="12"/>
  <c r="G39" i="12" s="1"/>
  <c r="V37" i="13"/>
  <c r="V39" i="13"/>
  <c r="AG15" i="15"/>
  <c r="AE37" i="15"/>
  <c r="AE39" i="15" s="1"/>
  <c r="D40" i="19"/>
  <c r="T40" i="19"/>
  <c r="U40" i="19"/>
  <c r="E40" i="19"/>
  <c r="I40" i="19"/>
  <c r="AF37" i="12"/>
  <c r="AF39" i="12" s="1"/>
  <c r="J40" i="11"/>
  <c r="O40" i="22"/>
  <c r="AG8" i="24"/>
  <c r="AE40" i="19"/>
  <c r="AD40" i="19"/>
  <c r="B40" i="19"/>
  <c r="AB40" i="19"/>
  <c r="F40" i="19"/>
  <c r="S37" i="15"/>
  <c r="S39" i="15"/>
  <c r="B37" i="15"/>
  <c r="B39" i="15" s="1"/>
  <c r="P39" i="17"/>
  <c r="P41" i="17" s="1"/>
  <c r="R37" i="13"/>
  <c r="R39" i="13"/>
  <c r="J37" i="13"/>
  <c r="J39" i="13" s="1"/>
  <c r="W38" i="24"/>
  <c r="W40" i="24"/>
  <c r="J39" i="17"/>
  <c r="J41" i="17"/>
  <c r="Q37" i="13"/>
  <c r="Q39" i="13" s="1"/>
  <c r="L37" i="13"/>
  <c r="L39" i="13"/>
  <c r="H37" i="13"/>
  <c r="H39" i="13" s="1"/>
  <c r="T38" i="24"/>
  <c r="T40" i="24"/>
  <c r="K38" i="24"/>
  <c r="K40" i="24"/>
  <c r="T40" i="22"/>
  <c r="M40" i="22"/>
  <c r="P40" i="19"/>
  <c r="AC37" i="15"/>
  <c r="AC39" i="15" s="1"/>
  <c r="AF37" i="15"/>
  <c r="AF39" i="15" s="1"/>
  <c r="C37" i="13"/>
  <c r="C39" i="13" s="1"/>
  <c r="E37" i="13"/>
  <c r="E39" i="13" s="1"/>
  <c r="O37" i="13"/>
  <c r="O39" i="13" s="1"/>
  <c r="K37" i="13"/>
  <c r="K39" i="13" s="1"/>
  <c r="H37" i="15"/>
  <c r="H39" i="15" s="1"/>
  <c r="R39" i="17"/>
  <c r="R41" i="17" s="1"/>
  <c r="L39" i="17"/>
  <c r="L41" i="17" s="1"/>
  <c r="R38" i="23"/>
  <c r="R40" i="23" s="1"/>
  <c r="G40" i="19"/>
  <c r="R40" i="19"/>
  <c r="R40" i="11"/>
  <c r="W40" i="11"/>
  <c r="AA37" i="13"/>
  <c r="AA39" i="13"/>
  <c r="W37" i="13"/>
  <c r="W39" i="13" s="1"/>
  <c r="E39" i="17"/>
  <c r="E41" i="17"/>
  <c r="D39" i="17"/>
  <c r="D41" i="17" s="1"/>
  <c r="AD34" i="13"/>
  <c r="Z37" i="13"/>
  <c r="Z39" i="13" s="1"/>
  <c r="AC39" i="17"/>
  <c r="AC41" i="17" s="1"/>
  <c r="P38" i="23"/>
  <c r="P40" i="23"/>
  <c r="AG28" i="24"/>
  <c r="H38" i="24"/>
  <c r="H40" i="24"/>
  <c r="J38" i="24"/>
  <c r="J40" i="24"/>
  <c r="S40" i="22"/>
  <c r="X37" i="12"/>
  <c r="X39" i="12" s="1"/>
  <c r="Y37" i="15"/>
  <c r="Y39" i="15" s="1"/>
  <c r="N40" i="19"/>
  <c r="H40" i="22"/>
  <c r="E40" i="22"/>
  <c r="G40" i="22"/>
  <c r="J40" i="22"/>
  <c r="W40" i="22"/>
  <c r="V38" i="23"/>
  <c r="V40" i="23"/>
  <c r="Z38" i="23"/>
  <c r="AF35" i="23"/>
  <c r="O38" i="24"/>
  <c r="O40" i="24"/>
  <c r="I38" i="24"/>
  <c r="I40" i="24"/>
  <c r="M38" i="24"/>
  <c r="M40" i="24"/>
  <c r="E38" i="23"/>
  <c r="E40" i="23" s="1"/>
  <c r="I38" i="23"/>
  <c r="J38" i="23"/>
  <c r="J40" i="23" s="1"/>
  <c r="B38" i="23"/>
  <c r="B40" i="23"/>
  <c r="N38" i="23"/>
  <c r="N40" i="23" s="1"/>
  <c r="S37" i="13"/>
  <c r="S39" i="13" s="1"/>
  <c r="J40" i="19"/>
  <c r="I37" i="15"/>
  <c r="I39" i="15" s="1"/>
  <c r="T37" i="15"/>
  <c r="T39" i="15" s="1"/>
  <c r="N37" i="15"/>
  <c r="N39" i="15" s="1"/>
  <c r="R37" i="15"/>
  <c r="R39" i="15" s="1"/>
  <c r="Z39" i="17"/>
  <c r="Z41" i="17"/>
  <c r="H38" i="23"/>
  <c r="H40" i="23"/>
  <c r="M38" i="23"/>
  <c r="M40" i="23"/>
  <c r="AG35" i="24"/>
  <c r="P38" i="24"/>
  <c r="P40" i="24"/>
  <c r="S39" i="17"/>
  <c r="S41" i="17" s="1"/>
  <c r="Q40" i="11"/>
  <c r="M37" i="12"/>
  <c r="M39" i="12" s="1"/>
  <c r="D37" i="13"/>
  <c r="D39" i="13" s="1"/>
  <c r="X37" i="13"/>
  <c r="X39" i="13" s="1"/>
  <c r="N37" i="13"/>
  <c r="N39" i="13" s="1"/>
  <c r="F37" i="13"/>
  <c r="F39" i="13" s="1"/>
  <c r="L37" i="15"/>
  <c r="L39" i="15"/>
  <c r="AA37" i="15"/>
  <c r="AA39" i="15"/>
  <c r="AG34" i="15"/>
  <c r="AB37" i="15"/>
  <c r="AB39" i="15" s="1"/>
  <c r="AE38" i="24"/>
  <c r="AE40" i="24"/>
  <c r="AB40" i="22"/>
  <c r="F40" i="22"/>
  <c r="U38" i="24"/>
  <c r="U40" i="24"/>
  <c r="N39" i="17"/>
  <c r="N41" i="17" s="1"/>
  <c r="AC40" i="22"/>
  <c r="M37" i="15"/>
  <c r="M39" i="15" s="1"/>
  <c r="U37" i="15"/>
  <c r="U39" i="15" s="1"/>
  <c r="Z40" i="19"/>
  <c r="Q38" i="23"/>
  <c r="Q40" i="23" s="1"/>
  <c r="U38" i="23"/>
  <c r="AG15" i="24"/>
  <c r="K39" i="17"/>
  <c r="K41" i="17" s="1"/>
  <c r="W39" i="17"/>
  <c r="W41" i="17" s="1"/>
  <c r="Q39" i="17"/>
  <c r="Q41" i="17" s="1"/>
  <c r="V39" i="17"/>
  <c r="V41" i="17" s="1"/>
  <c r="Y40" i="11"/>
  <c r="L40" i="22"/>
  <c r="L40" i="19"/>
  <c r="S40" i="19"/>
  <c r="G40" i="11"/>
  <c r="W40" i="19"/>
  <c r="AA38" i="24"/>
  <c r="AA40" i="24"/>
  <c r="F37" i="15"/>
  <c r="F39" i="15" s="1"/>
  <c r="D37" i="15"/>
  <c r="D39" i="15" s="1"/>
  <c r="K37" i="15"/>
  <c r="K39" i="15" s="1"/>
  <c r="AG27" i="15"/>
  <c r="O40" i="19"/>
  <c r="AB39" i="17"/>
  <c r="AB41" i="17"/>
  <c r="N38" i="24"/>
  <c r="N40" i="24"/>
  <c r="G39" i="17"/>
  <c r="G41" i="17" s="1"/>
  <c r="AE40" i="22"/>
  <c r="Q40" i="22"/>
  <c r="R40" i="22"/>
  <c r="Y40" i="22"/>
  <c r="V40" i="22"/>
  <c r="P40" i="22"/>
  <c r="C40" i="22"/>
  <c r="AG40" i="22" s="1"/>
  <c r="K40" i="22"/>
  <c r="AA40" i="11"/>
  <c r="Z40" i="11"/>
  <c r="C40" i="19"/>
  <c r="AF29" i="17"/>
  <c r="AG15" i="22"/>
  <c r="AD27" i="13"/>
  <c r="AB37" i="13"/>
  <c r="AB39" i="13" s="1"/>
  <c r="AG8" i="22"/>
  <c r="B37" i="13"/>
  <c r="B39" i="13"/>
  <c r="D38" i="23"/>
  <c r="D40" i="23" s="1"/>
  <c r="AF28" i="23"/>
  <c r="AD38" i="23"/>
  <c r="AD40" i="23"/>
  <c r="T37" i="13"/>
  <c r="T39" i="13"/>
  <c r="P37" i="13"/>
  <c r="P39" i="13" s="1"/>
  <c r="G37" i="13"/>
  <c r="G39" i="13"/>
  <c r="AE40" i="11"/>
  <c r="Z40" i="22"/>
  <c r="AB38" i="23"/>
  <c r="AB40" i="23"/>
  <c r="V40" i="11"/>
  <c r="AG27" i="12"/>
  <c r="G37" i="15"/>
  <c r="G39" i="15"/>
  <c r="J37" i="15"/>
  <c r="J39" i="15"/>
  <c r="C39" i="17"/>
  <c r="C41" i="17"/>
  <c r="AF16" i="17"/>
  <c r="U39" i="17"/>
  <c r="U41" i="17" s="1"/>
  <c r="H39" i="17"/>
  <c r="H41" i="17" s="1"/>
  <c r="AC40" i="19"/>
  <c r="F38" i="23"/>
  <c r="Z38" i="24"/>
  <c r="Z40" i="24"/>
  <c r="E38" i="24"/>
  <c r="E40" i="24" s="1"/>
  <c r="AG40" i="24" s="1"/>
  <c r="R38" i="24"/>
  <c r="R40" i="24"/>
  <c r="G38" i="24"/>
  <c r="G40" i="24"/>
  <c r="V38" i="24"/>
  <c r="V40" i="24"/>
  <c r="AC38" i="24"/>
  <c r="AC40" i="24"/>
  <c r="Y39" i="17"/>
  <c r="Y41" i="17" s="1"/>
  <c r="O40" i="11"/>
  <c r="AC40" i="11"/>
  <c r="AA40" i="19"/>
  <c r="M40" i="19"/>
  <c r="O37" i="15"/>
  <c r="O39" i="15" s="1"/>
  <c r="AF8" i="23"/>
  <c r="B38" i="24"/>
  <c r="F38" i="24"/>
  <c r="F40" i="24"/>
  <c r="S38" i="24"/>
  <c r="S40" i="24"/>
  <c r="L38" i="24"/>
  <c r="L40" i="24"/>
  <c r="X38" i="24"/>
  <c r="X40" i="24"/>
  <c r="AA40" i="22"/>
  <c r="B40" i="22"/>
  <c r="U40" i="22"/>
  <c r="T40" i="11"/>
  <c r="B40" i="11"/>
  <c r="U40" i="11"/>
  <c r="L40" i="11"/>
  <c r="D40" i="11"/>
  <c r="M40" i="11"/>
  <c r="I40" i="11"/>
  <c r="K40" i="11"/>
  <c r="P40" i="11"/>
  <c r="AF35" i="11"/>
  <c r="AG40" i="19"/>
  <c r="B40" i="24"/>
  <c r="AG38" i="24"/>
  <c r="B40" i="10" l="1"/>
  <c r="AF40" i="11"/>
  <c r="K39" i="21"/>
  <c r="K41" i="21" s="1"/>
  <c r="AB39" i="21"/>
  <c r="AB41" i="21" s="1"/>
  <c r="T39" i="21"/>
  <c r="T41" i="21" s="1"/>
  <c r="N39" i="20"/>
  <c r="N41" i="20" s="1"/>
  <c r="V39" i="20"/>
  <c r="V41" i="20" s="1"/>
  <c r="Z39" i="20"/>
  <c r="Z41" i="20" s="1"/>
  <c r="Q39" i="20"/>
  <c r="Q41" i="20" s="1"/>
  <c r="I39" i="20"/>
  <c r="I41" i="20" s="1"/>
  <c r="R39" i="20"/>
  <c r="R41" i="20" s="1"/>
  <c r="C38" i="23"/>
  <c r="C40" i="23" s="1"/>
  <c r="AF40" i="23" s="1"/>
  <c r="AG15" i="10"/>
  <c r="AA38" i="10"/>
  <c r="AA40" i="10" s="1"/>
  <c r="G38" i="10"/>
  <c r="G40" i="10" s="1"/>
  <c r="E38" i="10"/>
  <c r="E40" i="10" s="1"/>
  <c r="AG16" i="21"/>
  <c r="L39" i="21"/>
  <c r="L41" i="21" s="1"/>
  <c r="D39" i="21"/>
  <c r="D41" i="21" s="1"/>
  <c r="AG8" i="10"/>
  <c r="AF16" i="20"/>
  <c r="W39" i="20"/>
  <c r="W41" i="20" s="1"/>
  <c r="G39" i="20"/>
  <c r="G41" i="20" s="1"/>
  <c r="AG8" i="19"/>
  <c r="AF38" i="23"/>
  <c r="S39" i="20"/>
  <c r="S41" i="20" s="1"/>
  <c r="AE39" i="20"/>
  <c r="AE41" i="20" s="1"/>
  <c r="X39" i="20"/>
  <c r="X41" i="20" s="1"/>
  <c r="AD39" i="20"/>
  <c r="AD41" i="20" s="1"/>
  <c r="AA39" i="20"/>
  <c r="AA41" i="20" s="1"/>
  <c r="L39" i="20"/>
  <c r="L41" i="20" s="1"/>
  <c r="H39" i="20"/>
  <c r="H41" i="20" s="1"/>
  <c r="J39" i="20"/>
  <c r="J41" i="20" s="1"/>
  <c r="F39" i="20"/>
  <c r="F41" i="20" s="1"/>
  <c r="D39" i="20"/>
  <c r="D41" i="20" s="1"/>
  <c r="AF29" i="20"/>
  <c r="AG28" i="19"/>
  <c r="AE37" i="12"/>
  <c r="AE39" i="12" s="1"/>
  <c r="Z37" i="12"/>
  <c r="Z39" i="12" s="1"/>
  <c r="Y37" i="12"/>
  <c r="Y39" i="12" s="1"/>
  <c r="Q37" i="12"/>
  <c r="Q39" i="12" s="1"/>
  <c r="O37" i="12"/>
  <c r="O39" i="12" s="1"/>
  <c r="I37" i="12"/>
  <c r="I39" i="12" s="1"/>
  <c r="AG8" i="12"/>
  <c r="AG34" i="12"/>
  <c r="AG28" i="10"/>
  <c r="S38" i="10"/>
  <c r="S40" i="10" s="1"/>
  <c r="AE38" i="10"/>
  <c r="AE40" i="10" s="1"/>
  <c r="W38" i="10"/>
  <c r="W40" i="10" s="1"/>
  <c r="O38" i="10"/>
  <c r="O40" i="10" s="1"/>
  <c r="K38" i="10"/>
  <c r="K40" i="10" s="1"/>
  <c r="C38" i="10"/>
  <c r="C40" i="10" s="1"/>
  <c r="D38" i="10"/>
  <c r="D40" i="10" s="1"/>
  <c r="H38" i="10"/>
  <c r="H40" i="10" s="1"/>
  <c r="P38" i="10"/>
  <c r="P40" i="10" s="1"/>
  <c r="T38" i="10"/>
  <c r="T40" i="10" s="1"/>
  <c r="X38" i="10"/>
  <c r="X40" i="10" s="1"/>
  <c r="AB38" i="10"/>
  <c r="AB40" i="10" s="1"/>
  <c r="AF38" i="10"/>
  <c r="AF40" i="10" s="1"/>
  <c r="C39" i="21"/>
  <c r="W39" i="21"/>
  <c r="W41" i="21" s="1"/>
  <c r="X39" i="21"/>
  <c r="X41" i="21" s="1"/>
  <c r="AG29" i="21"/>
  <c r="P39" i="21"/>
  <c r="P41" i="21" s="1"/>
  <c r="AC39" i="21"/>
  <c r="AC41" i="21" s="1"/>
  <c r="U39" i="21"/>
  <c r="U41" i="21" s="1"/>
  <c r="G39" i="21"/>
  <c r="G41" i="21" s="1"/>
  <c r="H39" i="21"/>
  <c r="H41" i="21" s="1"/>
  <c r="J39" i="21"/>
  <c r="J41" i="21" s="1"/>
  <c r="AE39" i="21"/>
  <c r="AE41" i="21" s="1"/>
  <c r="AC39" i="20"/>
  <c r="AC41" i="20" s="1"/>
  <c r="E39" i="20"/>
  <c r="E41" i="20" s="1"/>
  <c r="P39" i="20"/>
  <c r="P41" i="20" s="1"/>
  <c r="Y39" i="20"/>
  <c r="Y41" i="20" s="1"/>
  <c r="B39" i="20"/>
  <c r="T39" i="20"/>
  <c r="T41" i="20" s="1"/>
  <c r="O39" i="20"/>
  <c r="O41" i="20" s="1"/>
  <c r="K39" i="20"/>
  <c r="K41" i="20" s="1"/>
  <c r="C39" i="20"/>
  <c r="C41" i="20" s="1"/>
  <c r="AF9" i="20"/>
  <c r="B39" i="17"/>
  <c r="B41" i="17" s="1"/>
  <c r="AF41" i="17" s="1"/>
  <c r="C37" i="15"/>
  <c r="C39" i="15" s="1"/>
  <c r="AG39" i="15" s="1"/>
  <c r="AD39" i="13"/>
  <c r="C37" i="12"/>
  <c r="C39" i="12" s="1"/>
  <c r="AG39" i="12"/>
  <c r="AF36" i="20"/>
  <c r="AG38" i="10" l="1"/>
  <c r="C41" i="21"/>
  <c r="B41" i="20"/>
  <c r="AF41" i="20" s="1"/>
  <c r="AF39" i="20"/>
  <c r="AG40" i="10"/>
  <c r="M36" i="21" l="1"/>
  <c r="M39" i="21" l="1"/>
  <c r="AG36" i="21"/>
  <c r="M41" i="21" l="1"/>
  <c r="AG41" i="21" s="1"/>
  <c r="AG39" i="21"/>
</calcChain>
</file>

<file path=xl/sharedStrings.xml><?xml version="1.0" encoding="utf-8"?>
<sst xmlns="http://schemas.openxmlformats.org/spreadsheetml/2006/main" count="527" uniqueCount="40">
  <si>
    <t>City of Wilmington</t>
  </si>
  <si>
    <t xml:space="preserve">    * Brandywine Filter Plt.</t>
  </si>
  <si>
    <t xml:space="preserve">   * Porter Filter Plant</t>
  </si>
  <si>
    <t>Artesian Water Co.</t>
  </si>
  <si>
    <t xml:space="preserve">    * Wells</t>
  </si>
  <si>
    <t xml:space="preserve">    * CWA (PA) Intercon.</t>
  </si>
  <si>
    <t xml:space="preserve">    * New Castle Intercon.</t>
  </si>
  <si>
    <t xml:space="preserve">    * Wilmington Intercon.</t>
  </si>
  <si>
    <t xml:space="preserve">    * White Clay Cr./Stanton</t>
  </si>
  <si>
    <t xml:space="preserve">        - Hoopes Release</t>
  </si>
  <si>
    <t xml:space="preserve">    * Artesian Intercon.</t>
  </si>
  <si>
    <t>City of Newark</t>
  </si>
  <si>
    <t xml:space="preserve">    * White Clay Cr. WTP</t>
  </si>
  <si>
    <t xml:space="preserve">    * United Intercon.</t>
  </si>
  <si>
    <t>New Castle Brd. of W &amp; L</t>
  </si>
  <si>
    <t>Subtotal</t>
  </si>
  <si>
    <t>- Del. Interconnections</t>
  </si>
  <si>
    <t xml:space="preserve">    * Christina River WTP                    </t>
  </si>
  <si>
    <t xml:space="preserve">    * Wells (North)</t>
  </si>
  <si>
    <t>Water Purveyor</t>
  </si>
  <si>
    <t xml:space="preserve"> </t>
  </si>
  <si>
    <t>Water Production in Northern New Castle County</t>
  </si>
  <si>
    <t xml:space="preserve">            .newport bridge</t>
  </si>
  <si>
    <t xml:space="preserve"> Raw Chlorides(Stanton Plt)</t>
  </si>
  <si>
    <t xml:space="preserve">            .churchman's</t>
  </si>
  <si>
    <t xml:space="preserve">            .tcs</t>
  </si>
  <si>
    <t>ASR</t>
  </si>
  <si>
    <t xml:space="preserve">    * Newark Reservoir</t>
  </si>
  <si>
    <t>Mean</t>
  </si>
  <si>
    <t>SUEZ Delaware</t>
  </si>
  <si>
    <t>New Castle MSC</t>
  </si>
  <si>
    <t>*Newark Reservoir</t>
  </si>
  <si>
    <t>Hoopes Reservoir Level (ft)</t>
  </si>
  <si>
    <t>Newark Reservoir Level (ft)</t>
  </si>
  <si>
    <t>Level (ft)</t>
  </si>
  <si>
    <t>Hoopes Res.</t>
  </si>
  <si>
    <t>ASR (MG)</t>
  </si>
  <si>
    <t>Newark Res.</t>
  </si>
  <si>
    <t>Storage</t>
  </si>
  <si>
    <t xml:space="preserve">End of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</si>
</sst>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0.00_)"/>
    <numFmt numFmtId="168" formatCode="#,##0.0"/>
    <numFmt numFmtId="169" formatCode="[$-409]mmm\-yy;@"/>
    <numFmt numFmtId="170" formatCode="[$-10409]0.0;\(0.0\)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6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6"/>
      <color indexed="23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indexed="8"/>
      <name val="Arial"/>
      <family val="2"/>
    </font>
    <font>
      <u/>
      <sz val="12"/>
      <color theme="10"/>
      <name val="Arial"/>
    </font>
    <font>
      <u/>
      <sz val="12"/>
      <color theme="11"/>
      <name val="Arial"/>
    </font>
    <font>
      <b/>
      <sz val="18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4">
    <xf numFmtId="0" fontId="0" fillId="0" borderId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1" fillId="0" borderId="0"/>
    <xf numFmtId="0" fontId="17" fillId="0" borderId="0"/>
    <xf numFmtId="0" fontId="22" fillId="0" borderId="0"/>
    <xf numFmtId="0" fontId="17" fillId="0" borderId="0"/>
    <xf numFmtId="0" fontId="24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wrapText="1"/>
    </xf>
    <xf numFmtId="0" fontId="21" fillId="0" borderId="0"/>
    <xf numFmtId="0" fontId="5" fillId="0" borderId="0"/>
    <xf numFmtId="0" fontId="21" fillId="0" borderId="0"/>
    <xf numFmtId="9" fontId="2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202">
    <xf numFmtId="0" fontId="0" fillId="0" borderId="0" xfId="0"/>
    <xf numFmtId="17" fontId="15" fillId="0" borderId="0" xfId="0" applyNumberFormat="1" applyFont="1" applyAlignment="1" applyProtection="1">
      <alignment horizontal="left" vertical="center"/>
    </xf>
    <xf numFmtId="0" fontId="16" fillId="0" borderId="0" xfId="0" applyFont="1" applyAlignment="1">
      <alignment horizontal="left"/>
    </xf>
    <xf numFmtId="0" fontId="15" fillId="0" borderId="0" xfId="0" applyFont="1" applyAlignment="1" applyProtection="1">
      <alignment horizontal="left"/>
    </xf>
    <xf numFmtId="164" fontId="16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0" xfId="0" applyFont="1" applyProtection="1"/>
    <xf numFmtId="0" fontId="15" fillId="0" borderId="0" xfId="0" applyFont="1" applyProtection="1"/>
    <xf numFmtId="164" fontId="16" fillId="0" borderId="0" xfId="0" applyNumberFormat="1" applyFont="1" applyFill="1" applyAlignment="1" applyProtection="1">
      <alignment horizontal="center"/>
    </xf>
    <xf numFmtId="164" fontId="16" fillId="0" borderId="0" xfId="0" applyNumberFormat="1" applyFont="1" applyProtection="1"/>
    <xf numFmtId="0" fontId="16" fillId="0" borderId="0" xfId="0" applyFont="1" applyFill="1" applyProtection="1"/>
    <xf numFmtId="0" fontId="16" fillId="0" borderId="0" xfId="0" applyFont="1"/>
    <xf numFmtId="0" fontId="15" fillId="0" borderId="0" xfId="0" applyFont="1" applyFill="1" applyProtection="1"/>
    <xf numFmtId="164" fontId="16" fillId="0" borderId="0" xfId="0" applyNumberFormat="1" applyFont="1" applyFill="1" applyProtection="1"/>
    <xf numFmtId="0" fontId="16" fillId="0" borderId="0" xfId="0" applyFont="1" applyFill="1" applyAlignment="1" applyProtection="1">
      <alignment horizontal="center"/>
    </xf>
    <xf numFmtId="0" fontId="16" fillId="0" borderId="0" xfId="0" applyFont="1" applyFill="1"/>
    <xf numFmtId="0" fontId="16" fillId="0" borderId="0" xfId="0" applyFont="1" applyAlignment="1" applyProtection="1">
      <alignment horizontal="left"/>
    </xf>
    <xf numFmtId="164" fontId="15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center"/>
    </xf>
    <xf numFmtId="0" fontId="19" fillId="0" borderId="0" xfId="0" applyFont="1"/>
    <xf numFmtId="0" fontId="0" fillId="0" borderId="0" xfId="0" applyFill="1"/>
    <xf numFmtId="0" fontId="19" fillId="0" borderId="0" xfId="0" applyFont="1" applyFill="1"/>
    <xf numFmtId="166" fontId="19" fillId="0" borderId="0" xfId="0" applyNumberFormat="1" applyFont="1" applyFill="1" applyBorder="1" applyAlignment="1" applyProtection="1">
      <alignment horizontal="center"/>
    </xf>
    <xf numFmtId="164" fontId="19" fillId="0" borderId="0" xfId="0" applyNumberFormat="1" applyFont="1" applyProtection="1"/>
    <xf numFmtId="164" fontId="19" fillId="0" borderId="0" xfId="0" applyNumberFormat="1" applyFont="1" applyFill="1" applyProtection="1"/>
    <xf numFmtId="17" fontId="15" fillId="0" borderId="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Protection="1"/>
    <xf numFmtId="0" fontId="15" fillId="0" borderId="0" xfId="0" applyFont="1" applyBorder="1" applyProtection="1"/>
    <xf numFmtId="0" fontId="16" fillId="0" borderId="0" xfId="0" applyFont="1" applyBorder="1" applyAlignment="1" applyProtection="1">
      <alignment horizontal="center"/>
    </xf>
    <xf numFmtId="0" fontId="15" fillId="0" borderId="0" xfId="0" applyFont="1" applyFill="1" applyBorder="1" applyProtection="1"/>
    <xf numFmtId="0" fontId="16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17" fontId="15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 applyProtection="1">
      <alignment horizontal="left"/>
    </xf>
    <xf numFmtId="0" fontId="19" fillId="0" borderId="0" xfId="0" applyFont="1" applyFill="1" applyBorder="1"/>
    <xf numFmtId="0" fontId="16" fillId="0" borderId="0" xfId="0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/>
    <xf numFmtId="164" fontId="16" fillId="0" borderId="0" xfId="0" applyNumberFormat="1" applyFont="1" applyFill="1" applyBorder="1" applyProtection="1"/>
    <xf numFmtId="0" fontId="19" fillId="0" borderId="0" xfId="0" applyFont="1" applyBorder="1" applyAlignment="1">
      <alignment horizontal="left"/>
    </xf>
    <xf numFmtId="164" fontId="19" fillId="0" borderId="0" xfId="0" applyNumberFormat="1" applyFont="1" applyFill="1" applyBorder="1" applyProtection="1"/>
    <xf numFmtId="166" fontId="15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left"/>
    </xf>
    <xf numFmtId="0" fontId="16" fillId="0" borderId="0" xfId="0" applyFont="1" applyBorder="1"/>
    <xf numFmtId="164" fontId="16" fillId="0" borderId="0" xfId="0" applyNumberFormat="1" applyFont="1" applyBorder="1" applyAlignment="1" applyProtection="1">
      <alignment horizontal="left"/>
    </xf>
    <xf numFmtId="2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left"/>
    </xf>
    <xf numFmtId="2" fontId="16" fillId="0" borderId="0" xfId="0" applyNumberFormat="1" applyFont="1" applyBorder="1" applyAlignment="1" applyProtection="1">
      <alignment horizontal="center"/>
    </xf>
    <xf numFmtId="3" fontId="16" fillId="0" borderId="0" xfId="0" applyNumberFormat="1" applyFont="1" applyBorder="1" applyAlignment="1" applyProtection="1">
      <alignment horizontal="center" vertical="center"/>
      <protection locked="0"/>
    </xf>
    <xf numFmtId="2" fontId="16" fillId="0" borderId="0" xfId="9" applyNumberFormat="1" applyFont="1" applyBorder="1" applyAlignment="1">
      <alignment horizontal="center"/>
    </xf>
    <xf numFmtId="2" fontId="20" fillId="0" borderId="0" xfId="0" applyNumberFormat="1" applyFont="1" applyBorder="1" applyAlignment="1" applyProtection="1">
      <alignment horizontal="center"/>
    </xf>
    <xf numFmtId="164" fontId="16" fillId="0" borderId="0" xfId="0" applyNumberFormat="1" applyFont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19" fillId="2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/>
    <xf numFmtId="166" fontId="16" fillId="0" borderId="0" xfId="0" applyNumberFormat="1" applyFont="1" applyFill="1" applyBorder="1" applyAlignment="1" applyProtection="1">
      <alignment horizontal="right" vertical="center"/>
    </xf>
    <xf numFmtId="166" fontId="15" fillId="0" borderId="0" xfId="0" applyNumberFormat="1" applyFont="1" applyFill="1" applyBorder="1" applyAlignment="1" applyProtection="1">
      <alignment horizontal="right" vertical="center"/>
    </xf>
    <xf numFmtId="166" fontId="16" fillId="0" borderId="0" xfId="0" applyNumberFormat="1" applyFont="1" applyBorder="1" applyAlignment="1">
      <alignment horizontal="right" vertical="center"/>
    </xf>
    <xf numFmtId="166" fontId="16" fillId="0" borderId="0" xfId="0" applyNumberFormat="1" applyFont="1" applyBorder="1" applyAlignment="1" applyProtection="1">
      <alignment horizontal="right"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0" xfId="0" applyNumberFormat="1" applyFont="1" applyAlignment="1" applyProtection="1">
      <alignment horizontal="right" vertical="center"/>
    </xf>
    <xf numFmtId="1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Alignment="1">
      <alignment horizontal="right" vertical="center"/>
    </xf>
    <xf numFmtId="166" fontId="16" fillId="0" borderId="0" xfId="5" applyNumberFormat="1" applyFont="1" applyFill="1" applyBorder="1" applyAlignment="1" applyProtection="1">
      <alignment horizontal="right" vertical="center"/>
    </xf>
    <xf numFmtId="168" fontId="16" fillId="0" borderId="0" xfId="0" applyNumberFormat="1" applyFont="1"/>
    <xf numFmtId="168" fontId="16" fillId="0" borderId="0" xfId="1" applyNumberFormat="1" applyFont="1"/>
    <xf numFmtId="168" fontId="16" fillId="0" borderId="0" xfId="1" applyNumberFormat="1" applyFont="1" applyAlignment="1">
      <alignment horizontal="right"/>
    </xf>
    <xf numFmtId="166" fontId="16" fillId="0" borderId="0" xfId="0" applyNumberFormat="1" applyFont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center"/>
    </xf>
    <xf numFmtId="2" fontId="20" fillId="0" borderId="0" xfId="9" applyNumberFormat="1" applyFont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Protection="1"/>
    <xf numFmtId="166" fontId="16" fillId="0" borderId="0" xfId="0" applyNumberFormat="1" applyFont="1" applyBorder="1" applyAlignment="1">
      <alignment horizontal="center"/>
    </xf>
    <xf numFmtId="164" fontId="19" fillId="0" borderId="0" xfId="0" applyNumberFormat="1" applyFont="1" applyBorder="1" applyProtection="1"/>
    <xf numFmtId="0" fontId="19" fillId="0" borderId="0" xfId="0" applyFont="1" applyBorder="1"/>
    <xf numFmtId="167" fontId="16" fillId="0" borderId="0" xfId="0" applyNumberFormat="1" applyFont="1" applyFill="1" applyBorder="1" applyAlignment="1" applyProtection="1">
      <alignment horizontal="center"/>
    </xf>
    <xf numFmtId="166" fontId="23" fillId="0" borderId="0" xfId="0" applyNumberFormat="1" applyFont="1" applyBorder="1" applyAlignment="1" applyProtection="1">
      <alignment horizontal="center"/>
    </xf>
    <xf numFmtId="166" fontId="19" fillId="0" borderId="0" xfId="0" applyNumberFormat="1" applyFont="1" applyFill="1" applyAlignment="1" applyProtection="1">
      <alignment horizontal="center"/>
    </xf>
    <xf numFmtId="3" fontId="16" fillId="0" borderId="0" xfId="0" applyNumberFormat="1" applyFont="1" applyBorder="1"/>
    <xf numFmtId="0" fontId="19" fillId="0" borderId="0" xfId="0" applyFont="1" applyFill="1" applyBorder="1" applyAlignment="1" applyProtection="1">
      <alignment horizontal="center"/>
    </xf>
    <xf numFmtId="166" fontId="19" fillId="0" borderId="0" xfId="0" applyNumberFormat="1" applyFont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19" fillId="0" borderId="0" xfId="0" applyNumberFormat="1" applyFont="1" applyBorder="1" applyAlignment="1" applyProtection="1">
      <alignment horizontal="center"/>
    </xf>
    <xf numFmtId="166" fontId="19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19" fillId="0" borderId="0" xfId="0" applyNumberFormat="1" applyFont="1" applyFill="1" applyBorder="1" applyAlignment="1" applyProtection="1">
      <alignment horizontal="center"/>
    </xf>
    <xf numFmtId="1" fontId="16" fillId="0" borderId="0" xfId="5" applyNumberFormat="1" applyFont="1" applyFill="1" applyBorder="1" applyAlignment="1" applyProtection="1">
      <alignment horizontal="center"/>
    </xf>
    <xf numFmtId="166" fontId="16" fillId="0" borderId="0" xfId="10" applyNumberFormat="1" applyFont="1" applyFill="1" applyBorder="1" applyAlignment="1">
      <alignment horizontal="center"/>
    </xf>
    <xf numFmtId="164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7" fontId="16" fillId="0" borderId="0" xfId="0" applyNumberFormat="1" applyFont="1" applyFill="1" applyAlignment="1" applyProtection="1">
      <alignment horizontal="center"/>
    </xf>
    <xf numFmtId="165" fontId="16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9" applyNumberFormat="1" applyFont="1" applyBorder="1" applyAlignment="1">
      <alignment horizontal="center"/>
    </xf>
    <xf numFmtId="166" fontId="25" fillId="0" borderId="0" xfId="8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67" fontId="16" fillId="0" borderId="0" xfId="0" applyNumberFormat="1" applyFont="1" applyFill="1" applyAlignment="1" applyProtection="1">
      <alignment horizontal="center"/>
    </xf>
    <xf numFmtId="165" fontId="16" fillId="0" borderId="0" xfId="0" applyNumberFormat="1" applyFont="1" applyFill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right"/>
    </xf>
    <xf numFmtId="166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Border="1" applyAlignment="1" applyProtection="1">
      <alignment horizontal="center"/>
    </xf>
    <xf numFmtId="166" fontId="16" fillId="0" borderId="0" xfId="7" applyNumberFormat="1" applyFont="1" applyFill="1" applyBorder="1" applyAlignment="1" applyProtection="1">
      <alignment horizontal="right"/>
    </xf>
    <xf numFmtId="166" fontId="16" fillId="0" borderId="0" xfId="7" applyNumberFormat="1" applyFont="1" applyAlignment="1" applyProtection="1">
      <alignment horizontal="right"/>
    </xf>
    <xf numFmtId="166" fontId="16" fillId="0" borderId="0" xfId="7" applyNumberFormat="1" applyFont="1" applyFill="1" applyBorder="1" applyAlignment="1">
      <alignment horizontal="right"/>
    </xf>
    <xf numFmtId="166" fontId="16" fillId="0" borderId="0" xfId="5" applyNumberFormat="1" applyFont="1" applyAlignment="1" applyProtection="1">
      <alignment horizontal="right"/>
    </xf>
    <xf numFmtId="166" fontId="16" fillId="0" borderId="0" xfId="5" applyNumberFormat="1" applyFont="1" applyAlignment="1">
      <alignment horizontal="right"/>
    </xf>
    <xf numFmtId="166" fontId="16" fillId="0" borderId="0" xfId="5" applyNumberFormat="1" applyFont="1" applyFill="1" applyBorder="1" applyAlignment="1" applyProtection="1">
      <alignment horizontal="center"/>
    </xf>
    <xf numFmtId="166" fontId="16" fillId="0" borderId="0" xfId="1" applyNumberFormat="1" applyFont="1"/>
    <xf numFmtId="169" fontId="15" fillId="0" borderId="0" xfId="0" applyNumberFormat="1" applyFont="1" applyFill="1" applyBorder="1" applyAlignment="1" applyProtection="1">
      <alignment horizontal="left" vertical="center"/>
    </xf>
    <xf numFmtId="165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/>
    <xf numFmtId="166" fontId="16" fillId="0" borderId="0" xfId="0" applyNumberFormat="1" applyFont="1" applyFill="1" applyBorder="1" applyAlignment="1" applyProtection="1"/>
    <xf numFmtId="166" fontId="16" fillId="0" borderId="0" xfId="0" applyNumberFormat="1" applyFont="1" applyBorder="1" applyAlignment="1"/>
    <xf numFmtId="166" fontId="16" fillId="0" borderId="0" xfId="0" applyNumberFormat="1" applyFont="1" applyBorder="1" applyAlignment="1" applyProtection="1"/>
    <xf numFmtId="166" fontId="16" fillId="0" borderId="0" xfId="5" applyNumberFormat="1" applyFont="1" applyBorder="1" applyAlignment="1" applyProtection="1"/>
    <xf numFmtId="166" fontId="16" fillId="0" borderId="0" xfId="5" applyNumberFormat="1" applyFont="1" applyAlignment="1" applyProtection="1"/>
    <xf numFmtId="166" fontId="16" fillId="0" borderId="0" xfId="5" applyNumberFormat="1" applyFont="1" applyFill="1" applyBorder="1" applyAlignment="1" applyProtection="1"/>
    <xf numFmtId="166" fontId="16" fillId="0" borderId="0" xfId="0" applyNumberFormat="1" applyFont="1" applyAlignment="1" applyProtection="1"/>
    <xf numFmtId="166" fontId="16" fillId="0" borderId="0" xfId="0" applyNumberFormat="1" applyFont="1" applyAlignment="1"/>
    <xf numFmtId="166" fontId="16" fillId="0" borderId="0" xfId="0" applyNumberFormat="1" applyFont="1" applyAlignment="1">
      <alignment vertical="center"/>
    </xf>
    <xf numFmtId="1" fontId="16" fillId="0" borderId="0" xfId="0" applyNumberFormat="1" applyFont="1" applyFill="1" applyBorder="1" applyAlignment="1" applyProtection="1"/>
    <xf numFmtId="0" fontId="15" fillId="0" borderId="0" xfId="0" applyFont="1" applyFill="1" applyAlignment="1" applyProtection="1">
      <alignment horizontal="right"/>
    </xf>
    <xf numFmtId="164" fontId="15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/>
    </xf>
    <xf numFmtId="164" fontId="15" fillId="0" borderId="0" xfId="0" applyNumberFormat="1" applyFont="1" applyFill="1" applyBorder="1" applyAlignment="1" applyProtection="1">
      <alignment horizontal="right"/>
    </xf>
    <xf numFmtId="165" fontId="15" fillId="0" borderId="0" xfId="0" applyNumberFormat="1" applyFont="1" applyFill="1" applyAlignment="1" applyProtection="1">
      <alignment horizontal="center"/>
    </xf>
    <xf numFmtId="0" fontId="16" fillId="0" borderId="0" xfId="0" applyFont="1" applyBorder="1" applyAlignment="1">
      <alignment horizontal="right" wrapText="1"/>
    </xf>
    <xf numFmtId="1" fontId="16" fillId="0" borderId="0" xfId="0" applyNumberFormat="1" applyFont="1" applyFill="1" applyBorder="1" applyAlignment="1" applyProtection="1">
      <alignment horizontal="right"/>
    </xf>
    <xf numFmtId="168" fontId="16" fillId="0" borderId="0" xfId="0" applyNumberFormat="1" applyFont="1" applyAlignment="1">
      <alignment horizontal="right"/>
    </xf>
    <xf numFmtId="166" fontId="25" fillId="0" borderId="0" xfId="8" applyNumberFormat="1" applyFont="1" applyAlignment="1">
      <alignment horizontal="right"/>
    </xf>
    <xf numFmtId="166" fontId="16" fillId="0" borderId="0" xfId="0" applyNumberFormat="1" applyFont="1" applyAlignment="1">
      <alignment horizontal="right"/>
    </xf>
    <xf numFmtId="166" fontId="16" fillId="0" borderId="0" xfId="5" applyNumberFormat="1" applyFont="1" applyFill="1" applyBorder="1" applyAlignment="1" applyProtection="1">
      <alignment horizontal="right"/>
    </xf>
    <xf numFmtId="0" fontId="16" fillId="0" borderId="0" xfId="0" applyFont="1" applyFill="1" applyAlignment="1" applyProtection="1">
      <alignment horizontal="right"/>
    </xf>
    <xf numFmtId="164" fontId="16" fillId="0" borderId="0" xfId="0" applyNumberFormat="1" applyFont="1" applyFill="1" applyAlignment="1" applyProtection="1">
      <alignment horizontal="right"/>
    </xf>
    <xf numFmtId="164" fontId="16" fillId="0" borderId="0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right"/>
    </xf>
    <xf numFmtId="170" fontId="26" fillId="0" borderId="0" xfId="30" applyNumberFormat="1" applyFont="1" applyBorder="1" applyAlignment="1" applyProtection="1">
      <alignment horizontal="center" vertical="center" wrapText="1" readingOrder="1"/>
      <protection locked="0"/>
    </xf>
    <xf numFmtId="170" fontId="16" fillId="0" borderId="0" xfId="30" applyNumberFormat="1" applyFont="1" applyFill="1" applyBorder="1" applyAlignment="1">
      <alignment horizontal="center" vertical="center"/>
    </xf>
    <xf numFmtId="166" fontId="20" fillId="0" borderId="0" xfId="0" applyNumberFormat="1" applyFont="1" applyBorder="1" applyAlignment="1" applyProtection="1">
      <alignment horizontal="center"/>
    </xf>
    <xf numFmtId="166" fontId="19" fillId="0" borderId="0" xfId="0" applyNumberFormat="1" applyFont="1" applyBorder="1" applyAlignment="1">
      <alignment horizontal="center"/>
    </xf>
    <xf numFmtId="2" fontId="16" fillId="0" borderId="0" xfId="0" applyNumberFormat="1" applyFont="1" applyFill="1" applyBorder="1" applyAlignment="1" applyProtection="1"/>
    <xf numFmtId="2" fontId="16" fillId="0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>
      <alignment horizontal="center"/>
    </xf>
    <xf numFmtId="164" fontId="29" fillId="0" borderId="0" xfId="0" applyNumberFormat="1" applyFont="1" applyBorder="1" applyAlignment="1" applyProtection="1">
      <alignment horizontal="left"/>
    </xf>
    <xf numFmtId="164" fontId="29" fillId="0" borderId="0" xfId="0" applyNumberFormat="1" applyFont="1" applyAlignment="1" applyProtection="1">
      <alignment horizontal="left"/>
    </xf>
    <xf numFmtId="0" fontId="29" fillId="0" borderId="0" xfId="0" applyNumberFormat="1" applyFont="1" applyFill="1" applyAlignment="1" applyProtection="1">
      <alignment horizontal="center"/>
    </xf>
    <xf numFmtId="164" fontId="15" fillId="0" borderId="0" xfId="0" applyNumberFormat="1" applyFont="1" applyBorder="1" applyAlignment="1" applyProtection="1">
      <alignment horizontal="left"/>
    </xf>
    <xf numFmtId="0" fontId="2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Border="1"/>
    <xf numFmtId="166" fontId="16" fillId="0" borderId="0" xfId="0" applyNumberFormat="1" applyFont="1" applyFill="1" applyAlignment="1" applyProtection="1">
      <alignment horizontal="right"/>
    </xf>
    <xf numFmtId="166" fontId="16" fillId="0" borderId="0" xfId="0" applyNumberFormat="1" applyFont="1" applyFill="1" applyAlignment="1" applyProtection="1"/>
    <xf numFmtId="166" fontId="16" fillId="0" borderId="0" xfId="5" applyNumberFormat="1" applyFont="1" applyFill="1" applyBorder="1" applyAlignment="1"/>
    <xf numFmtId="166" fontId="16" fillId="0" borderId="0" xfId="5" applyNumberFormat="1" applyFont="1" applyFill="1" applyAlignment="1" applyProtection="1"/>
    <xf numFmtId="166" fontId="19" fillId="0" borderId="0" xfId="0" applyNumberFormat="1" applyFont="1" applyFill="1" applyBorder="1" applyAlignment="1" applyProtection="1"/>
    <xf numFmtId="166" fontId="15" fillId="0" borderId="0" xfId="0" applyNumberFormat="1" applyFont="1" applyFill="1" applyBorder="1" applyAlignment="1" applyProtection="1">
      <alignment vertical="center"/>
    </xf>
    <xf numFmtId="166" fontId="16" fillId="0" borderId="0" xfId="30" applyNumberFormat="1" applyFont="1" applyFill="1" applyBorder="1" applyAlignment="1">
      <alignment horizontal="right"/>
    </xf>
    <xf numFmtId="166" fontId="16" fillId="0" borderId="0" xfId="0" applyNumberFormat="1" applyFont="1" applyBorder="1" applyAlignment="1" applyProtection="1">
      <alignment horizontal="right"/>
    </xf>
    <xf numFmtId="2" fontId="16" fillId="0" borderId="0" xfId="0" applyNumberFormat="1" applyFont="1" applyFill="1" applyBorder="1" applyAlignment="1" applyProtection="1">
      <alignment horizontal="right"/>
    </xf>
    <xf numFmtId="166" fontId="16" fillId="4" borderId="0" xfId="30" applyNumberFormat="1" applyFont="1" applyFill="1" applyBorder="1" applyAlignment="1">
      <alignment horizontal="right"/>
    </xf>
    <xf numFmtId="166" fontId="16" fillId="3" borderId="0" xfId="30" applyNumberFormat="1" applyFont="1" applyFill="1" applyBorder="1"/>
    <xf numFmtId="166" fontId="15" fillId="0" borderId="0" xfId="0" applyNumberFormat="1" applyFont="1" applyAlignment="1">
      <alignment horizontal="right"/>
    </xf>
    <xf numFmtId="166" fontId="16" fillId="0" borderId="0" xfId="63" applyNumberFormat="1" applyFont="1" applyFill="1" applyBorder="1" applyAlignment="1" applyProtection="1">
      <alignment horizontal="center"/>
    </xf>
    <xf numFmtId="166" fontId="15" fillId="0" borderId="0" xfId="0" applyNumberFormat="1" applyFont="1" applyAlignment="1">
      <alignment vertical="center"/>
    </xf>
    <xf numFmtId="166" fontId="15" fillId="0" borderId="0" xfId="8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64" fontId="19" fillId="0" borderId="0" xfId="0" applyNumberFormat="1" applyFont="1" applyFill="1" applyBorder="1" applyAlignment="1" applyProtection="1">
      <alignment horizontal="right"/>
    </xf>
    <xf numFmtId="166" fontId="26" fillId="0" borderId="0" xfId="60" applyNumberFormat="1" applyFont="1" applyFill="1" applyBorder="1" applyAlignment="1" applyProtection="1">
      <alignment horizontal="right" vertical="center" wrapText="1"/>
      <protection locked="0"/>
    </xf>
    <xf numFmtId="166" fontId="19" fillId="0" borderId="0" xfId="0" applyNumberFormat="1" applyFont="1" applyFill="1" applyBorder="1" applyAlignment="1" applyProtection="1">
      <alignment horizontal="right"/>
    </xf>
    <xf numFmtId="166" fontId="16" fillId="0" borderId="0" xfId="30" applyNumberFormat="1" applyFont="1" applyFill="1" applyBorder="1" applyAlignment="1">
      <alignment horizontal="right" vertical="center"/>
    </xf>
    <xf numFmtId="166" fontId="29" fillId="0" borderId="0" xfId="0" applyNumberFormat="1" applyFont="1" applyFill="1" applyBorder="1" applyAlignment="1" applyProtection="1">
      <alignment horizontal="right"/>
    </xf>
    <xf numFmtId="166" fontId="16" fillId="0" borderId="0" xfId="9" applyNumberFormat="1" applyFont="1" applyBorder="1" applyAlignment="1">
      <alignment horizontal="right"/>
    </xf>
    <xf numFmtId="166" fontId="16" fillId="0" borderId="0" xfId="9" applyNumberFormat="1" applyFont="1" applyAlignment="1">
      <alignment horizontal="right"/>
    </xf>
    <xf numFmtId="166" fontId="16" fillId="0" borderId="0" xfId="0" applyNumberFormat="1" applyFont="1" applyAlignment="1" applyProtection="1">
      <alignment horizontal="right"/>
    </xf>
    <xf numFmtId="1" fontId="29" fillId="0" borderId="0" xfId="0" applyNumberFormat="1" applyFont="1" applyFill="1" applyBorder="1" applyAlignment="1" applyProtection="1">
      <alignment horizontal="right"/>
    </xf>
    <xf numFmtId="0" fontId="16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164" fontId="19" fillId="0" borderId="0" xfId="0" applyNumberFormat="1" applyFont="1" applyFill="1" applyAlignment="1" applyProtection="1">
      <alignment horizontal="right"/>
    </xf>
    <xf numFmtId="166" fontId="15" fillId="0" borderId="0" xfId="8" applyNumberFormat="1" applyFont="1" applyFill="1" applyAlignment="1">
      <alignment horizontal="right" vertical="center"/>
    </xf>
  </cellXfs>
  <cellStyles count="64">
    <cellStyle name="Comma" xfId="63" builtinId="3"/>
    <cellStyle name="Comma 2" xfId="1"/>
    <cellStyle name="Comma 2 2" xfId="2"/>
    <cellStyle name="Comma 2 2 2" xfId="3"/>
    <cellStyle name="Followed Hyperlink" xfId="62" builtinId="9" hidden="1"/>
    <cellStyle name="Hyperlink" xfId="61" builtinId="8" hidden="1"/>
    <cellStyle name="Normal" xfId="0" builtinId="0"/>
    <cellStyle name="Normal 2" xfId="4"/>
    <cellStyle name="Normal 2 2" xfId="27"/>
    <cellStyle name="Normal 3" xfId="5"/>
    <cellStyle name="Normal 3 2" xfId="6"/>
    <cellStyle name="Normal 3 2 2" xfId="7"/>
    <cellStyle name="Normal 3 3" xfId="28"/>
    <cellStyle name="Normal 4" xfId="8"/>
    <cellStyle name="Normal 4 10" xfId="18"/>
    <cellStyle name="Normal 4 11" xfId="29"/>
    <cellStyle name="Normal 4 12" xfId="32"/>
    <cellStyle name="Normal 4 13" xfId="41"/>
    <cellStyle name="Normal 4 14" xfId="50"/>
    <cellStyle name="Normal 4 15" xfId="59"/>
    <cellStyle name="Normal 4 2" xfId="10"/>
    <cellStyle name="Normal 4 2 2" xfId="19"/>
    <cellStyle name="Normal 4 2 3" xfId="30"/>
    <cellStyle name="Normal 4 2 4" xfId="33"/>
    <cellStyle name="Normal 4 2 5" xfId="42"/>
    <cellStyle name="Normal 4 2 6" xfId="51"/>
    <cellStyle name="Normal 4 3" xfId="11"/>
    <cellStyle name="Normal 4 3 2" xfId="20"/>
    <cellStyle name="Normal 4 3 3" xfId="34"/>
    <cellStyle name="Normal 4 3 4" xfId="43"/>
    <cellStyle name="Normal 4 3 5" xfId="52"/>
    <cellStyle name="Normal 4 4" xfId="12"/>
    <cellStyle name="Normal 4 4 2" xfId="21"/>
    <cellStyle name="Normal 4 4 3" xfId="35"/>
    <cellStyle name="Normal 4 4 4" xfId="44"/>
    <cellStyle name="Normal 4 4 5" xfId="53"/>
    <cellStyle name="Normal 4 5" xfId="13"/>
    <cellStyle name="Normal 4 5 2" xfId="22"/>
    <cellStyle name="Normal 4 5 3" xfId="36"/>
    <cellStyle name="Normal 4 5 4" xfId="45"/>
    <cellStyle name="Normal 4 5 5" xfId="54"/>
    <cellStyle name="Normal 4 6" xfId="14"/>
    <cellStyle name="Normal 4 6 2" xfId="23"/>
    <cellStyle name="Normal 4 6 3" xfId="37"/>
    <cellStyle name="Normal 4 6 4" xfId="46"/>
    <cellStyle name="Normal 4 6 5" xfId="55"/>
    <cellStyle name="Normal 4 7" xfId="15"/>
    <cellStyle name="Normal 4 7 2" xfId="24"/>
    <cellStyle name="Normal 4 7 3" xfId="38"/>
    <cellStyle name="Normal 4 7 4" xfId="47"/>
    <cellStyle name="Normal 4 7 5" xfId="56"/>
    <cellStyle name="Normal 4 8" xfId="16"/>
    <cellStyle name="Normal 4 8 2" xfId="25"/>
    <cellStyle name="Normal 4 8 3" xfId="39"/>
    <cellStyle name="Normal 4 8 4" xfId="48"/>
    <cellStyle name="Normal 4 8 5" xfId="57"/>
    <cellStyle name="Normal 4 9" xfId="17"/>
    <cellStyle name="Normal 4 9 2" xfId="26"/>
    <cellStyle name="Normal 4 9 3" xfId="40"/>
    <cellStyle name="Normal 4 9 4" xfId="49"/>
    <cellStyle name="Normal 4 9 5" xfId="58"/>
    <cellStyle name="Normal 7" xfId="60"/>
    <cellStyle name="Normal_December01" xfId="9"/>
    <cellStyle name="Percent 2" xfId="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zoomScale="55" zoomScaleNormal="55" zoomScalePageLayoutView="55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A41" sqref="A41:A42"/>
    </sheetView>
  </sheetViews>
  <sheetFormatPr defaultColWidth="11.53515625" defaultRowHeight="20" x14ac:dyDescent="0.4"/>
  <cols>
    <col min="1" max="1" width="33.07421875" style="49" customWidth="1"/>
    <col min="2" max="2" width="13.69140625" style="49" customWidth="1"/>
    <col min="3" max="33" width="8.3046875" style="49" customWidth="1"/>
    <col min="34" max="34" width="17.23046875" style="49" customWidth="1"/>
    <col min="35" max="16384" width="11.53515625" style="49"/>
  </cols>
  <sheetData>
    <row r="1" spans="1:34" ht="20.25" customHeight="1" x14ac:dyDescent="0.4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4" ht="20.25" customHeight="1" x14ac:dyDescent="0.4">
      <c r="A2" s="27">
        <v>44197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20.25" customHeight="1" x14ac:dyDescent="0.4">
      <c r="A3" s="29" t="s">
        <v>19</v>
      </c>
      <c r="Z3" s="50"/>
      <c r="AA3" s="29"/>
      <c r="AB3" s="50"/>
      <c r="AC3" s="50"/>
      <c r="AD3" s="50"/>
      <c r="AE3" s="50"/>
      <c r="AF3" s="50"/>
      <c r="AG3" s="50"/>
      <c r="AH3" s="165" t="s">
        <v>39</v>
      </c>
    </row>
    <row r="4" spans="1:34" ht="20.25" customHeight="1" x14ac:dyDescent="0.4">
      <c r="A4" s="31"/>
      <c r="B4" s="80">
        <v>1</v>
      </c>
      <c r="C4" s="80">
        <v>2</v>
      </c>
      <c r="D4" s="80">
        <v>3</v>
      </c>
      <c r="E4" s="80">
        <v>4</v>
      </c>
      <c r="F4" s="80">
        <v>5</v>
      </c>
      <c r="G4" s="80">
        <v>6</v>
      </c>
      <c r="H4" s="80">
        <v>7</v>
      </c>
      <c r="I4" s="80">
        <v>8</v>
      </c>
      <c r="J4" s="80">
        <v>9</v>
      </c>
      <c r="K4" s="80">
        <v>10</v>
      </c>
      <c r="L4" s="80">
        <v>11</v>
      </c>
      <c r="M4" s="80">
        <v>12</v>
      </c>
      <c r="N4" s="80">
        <v>13</v>
      </c>
      <c r="O4" s="80">
        <v>14</v>
      </c>
      <c r="P4" s="80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63">
        <v>29</v>
      </c>
      <c r="AE4" s="63">
        <v>30</v>
      </c>
      <c r="AF4" s="63">
        <v>31</v>
      </c>
      <c r="AG4" s="132" t="s">
        <v>28</v>
      </c>
      <c r="AH4" s="165" t="s">
        <v>38</v>
      </c>
    </row>
    <row r="5" spans="1:34" ht="20.25" customHeight="1" x14ac:dyDescent="0.4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42"/>
      <c r="AH5" s="33"/>
    </row>
    <row r="6" spans="1:34" ht="20.25" customHeight="1" x14ac:dyDescent="0.4">
      <c r="A6" s="31" t="s">
        <v>1</v>
      </c>
      <c r="AG6" s="42"/>
      <c r="AH6" s="33" t="s">
        <v>35</v>
      </c>
    </row>
    <row r="7" spans="1:34" ht="20.25" customHeight="1" x14ac:dyDescent="0.4">
      <c r="A7" s="31" t="s">
        <v>2</v>
      </c>
      <c r="AG7" s="42"/>
      <c r="AH7" s="33" t="s">
        <v>34</v>
      </c>
    </row>
    <row r="8" spans="1:34" ht="20.25" customHeight="1" x14ac:dyDescent="0.45">
      <c r="A8" s="31"/>
      <c r="B8" s="42">
        <f t="shared" ref="B8:AF8" si="0">SUM(B6:B7)</f>
        <v>0</v>
      </c>
      <c r="C8" s="42">
        <f t="shared" si="0"/>
        <v>0</v>
      </c>
      <c r="D8" s="42">
        <f t="shared" si="0"/>
        <v>0</v>
      </c>
      <c r="E8" s="42">
        <f t="shared" si="0"/>
        <v>0</v>
      </c>
      <c r="F8" s="42">
        <f t="shared" si="0"/>
        <v>0</v>
      </c>
      <c r="G8" s="42">
        <f t="shared" si="0"/>
        <v>0</v>
      </c>
      <c r="H8" s="42">
        <f t="shared" si="0"/>
        <v>0</v>
      </c>
      <c r="I8" s="42">
        <f t="shared" si="0"/>
        <v>0</v>
      </c>
      <c r="J8" s="42">
        <f t="shared" si="0"/>
        <v>0</v>
      </c>
      <c r="K8" s="42">
        <f t="shared" si="0"/>
        <v>0</v>
      </c>
      <c r="L8" s="42">
        <f t="shared" si="0"/>
        <v>0</v>
      </c>
      <c r="M8" s="42">
        <f t="shared" si="0"/>
        <v>0</v>
      </c>
      <c r="N8" s="42">
        <f t="shared" si="0"/>
        <v>0</v>
      </c>
      <c r="O8" s="42">
        <f t="shared" si="0"/>
        <v>0</v>
      </c>
      <c r="P8" s="42">
        <f t="shared" si="0"/>
        <v>0</v>
      </c>
      <c r="Q8" s="42">
        <f t="shared" si="0"/>
        <v>0</v>
      </c>
      <c r="R8" s="42">
        <f t="shared" si="0"/>
        <v>0</v>
      </c>
      <c r="S8" s="42">
        <f t="shared" si="0"/>
        <v>0</v>
      </c>
      <c r="T8" s="42">
        <f t="shared" si="0"/>
        <v>0</v>
      </c>
      <c r="U8" s="42">
        <f t="shared" si="0"/>
        <v>0</v>
      </c>
      <c r="V8" s="42">
        <f t="shared" si="0"/>
        <v>0</v>
      </c>
      <c r="W8" s="42">
        <f t="shared" si="0"/>
        <v>0</v>
      </c>
      <c r="X8" s="42">
        <f t="shared" si="0"/>
        <v>0</v>
      </c>
      <c r="Y8" s="42">
        <f t="shared" si="0"/>
        <v>0</v>
      </c>
      <c r="Z8" s="42">
        <f t="shared" si="0"/>
        <v>0</v>
      </c>
      <c r="AA8" s="42">
        <f t="shared" si="0"/>
        <v>0</v>
      </c>
      <c r="AB8" s="42">
        <f t="shared" si="0"/>
        <v>0</v>
      </c>
      <c r="AC8" s="42">
        <f t="shared" si="0"/>
        <v>0</v>
      </c>
      <c r="AD8" s="42">
        <f t="shared" si="0"/>
        <v>0</v>
      </c>
      <c r="AE8" s="42">
        <f t="shared" si="0"/>
        <v>0</v>
      </c>
      <c r="AF8" s="42">
        <f t="shared" si="0"/>
        <v>0</v>
      </c>
      <c r="AG8" s="82">
        <f>SUM(B8:AF8)/31</f>
        <v>0</v>
      </c>
      <c r="AH8" s="86">
        <v>0</v>
      </c>
    </row>
    <row r="9" spans="1:34" ht="20.25" customHeight="1" x14ac:dyDescent="0.4">
      <c r="A9" s="32" t="s">
        <v>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4" ht="20.25" customHeight="1" x14ac:dyDescent="0.45">
      <c r="A10" s="31" t="s">
        <v>18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42"/>
      <c r="AH10" s="95" t="s">
        <v>36</v>
      </c>
    </row>
    <row r="11" spans="1:34" ht="20.25" customHeight="1" x14ac:dyDescent="0.45">
      <c r="A11" s="33" t="s">
        <v>26</v>
      </c>
      <c r="B11" s="55"/>
      <c r="C11" s="55"/>
      <c r="D11" s="55"/>
      <c r="E11" s="55"/>
      <c r="F11" s="55"/>
      <c r="G11" s="55"/>
      <c r="H11" s="55"/>
      <c r="I11" s="55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42"/>
      <c r="AH11" s="86">
        <v>0</v>
      </c>
    </row>
    <row r="12" spans="1:34" ht="20.25" customHeight="1" x14ac:dyDescent="0.45">
      <c r="A12" s="31" t="s">
        <v>5</v>
      </c>
      <c r="B12" s="55"/>
      <c r="C12" s="55"/>
      <c r="D12" s="55"/>
      <c r="E12" s="55"/>
      <c r="F12" s="55"/>
      <c r="G12" s="55"/>
      <c r="H12" s="55"/>
      <c r="I12" s="55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42"/>
    </row>
    <row r="13" spans="1:34" ht="20.25" customHeight="1" x14ac:dyDescent="0.45">
      <c r="A13" s="31" t="s">
        <v>6</v>
      </c>
      <c r="B13" s="55"/>
      <c r="C13" s="55"/>
      <c r="D13" s="55"/>
      <c r="E13" s="55"/>
      <c r="F13" s="55"/>
      <c r="G13" s="55"/>
      <c r="H13" s="55"/>
      <c r="I13" s="55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42"/>
    </row>
    <row r="14" spans="1:34" ht="20.25" customHeight="1" x14ac:dyDescent="0.45">
      <c r="A14" s="31" t="s">
        <v>7</v>
      </c>
      <c r="B14" s="55"/>
      <c r="C14" s="55"/>
      <c r="D14" s="55"/>
      <c r="E14" s="55"/>
      <c r="F14" s="55"/>
      <c r="G14" s="55"/>
      <c r="H14" s="55"/>
      <c r="I14" s="55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42"/>
    </row>
    <row r="15" spans="1:34" ht="20.25" customHeight="1" x14ac:dyDescent="0.4">
      <c r="A15" s="31"/>
      <c r="B15" s="42">
        <f t="shared" ref="B15:AF15" si="1">SUM(B10:B14)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0</v>
      </c>
      <c r="K15" s="42">
        <f t="shared" si="1"/>
        <v>0</v>
      </c>
      <c r="L15" s="42">
        <f t="shared" si="1"/>
        <v>0</v>
      </c>
      <c r="M15" s="42">
        <f t="shared" si="1"/>
        <v>0</v>
      </c>
      <c r="N15" s="42">
        <f t="shared" si="1"/>
        <v>0</v>
      </c>
      <c r="O15" s="42">
        <f t="shared" si="1"/>
        <v>0</v>
      </c>
      <c r="P15" s="42">
        <f t="shared" si="1"/>
        <v>0</v>
      </c>
      <c r="Q15" s="42">
        <f t="shared" si="1"/>
        <v>0</v>
      </c>
      <c r="R15" s="42">
        <f t="shared" si="1"/>
        <v>0</v>
      </c>
      <c r="S15" s="42">
        <f t="shared" si="1"/>
        <v>0</v>
      </c>
      <c r="T15" s="42">
        <f t="shared" si="1"/>
        <v>0</v>
      </c>
      <c r="U15" s="42">
        <f t="shared" si="1"/>
        <v>0</v>
      </c>
      <c r="V15" s="42">
        <f t="shared" si="1"/>
        <v>0</v>
      </c>
      <c r="W15" s="42">
        <f t="shared" si="1"/>
        <v>0</v>
      </c>
      <c r="X15" s="42">
        <f t="shared" si="1"/>
        <v>0</v>
      </c>
      <c r="Y15" s="42">
        <f t="shared" si="1"/>
        <v>0</v>
      </c>
      <c r="Z15" s="42">
        <f t="shared" si="1"/>
        <v>0</v>
      </c>
      <c r="AA15" s="42">
        <f t="shared" si="1"/>
        <v>0</v>
      </c>
      <c r="AB15" s="42">
        <f t="shared" si="1"/>
        <v>0</v>
      </c>
      <c r="AC15" s="42">
        <f t="shared" si="1"/>
        <v>0</v>
      </c>
      <c r="AD15" s="42">
        <f t="shared" si="1"/>
        <v>0</v>
      </c>
      <c r="AE15" s="42">
        <f t="shared" si="1"/>
        <v>0</v>
      </c>
      <c r="AF15" s="42">
        <f t="shared" si="1"/>
        <v>0</v>
      </c>
      <c r="AG15" s="42">
        <f>SUM(B15:AF15)/31</f>
        <v>0</v>
      </c>
    </row>
    <row r="16" spans="1:34" ht="20.25" customHeight="1" x14ac:dyDescent="0.4">
      <c r="A16" s="34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</row>
    <row r="17" spans="1:34" ht="20.25" customHeight="1" x14ac:dyDescent="0.4">
      <c r="A17" s="31" t="s">
        <v>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42"/>
      <c r="AH17" s="95" t="s">
        <v>36</v>
      </c>
    </row>
    <row r="18" spans="1:34" ht="20.25" customHeight="1" x14ac:dyDescent="0.4">
      <c r="A18" s="41" t="s">
        <v>26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42"/>
      <c r="AH18" s="86">
        <v>0</v>
      </c>
    </row>
    <row r="19" spans="1:34" ht="20.25" customHeight="1" x14ac:dyDescent="0.4">
      <c r="A19" s="31" t="s">
        <v>23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3"/>
    </row>
    <row r="20" spans="1:34" ht="20.25" customHeight="1" x14ac:dyDescent="0.4">
      <c r="A20" s="31" t="s">
        <v>22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42"/>
    </row>
    <row r="21" spans="1:34" ht="20.25" customHeight="1" x14ac:dyDescent="0.4">
      <c r="A21" s="31" t="s">
        <v>24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42"/>
    </row>
    <row r="22" spans="1:34" ht="20.25" customHeight="1" x14ac:dyDescent="0.4">
      <c r="A22" s="31" t="s">
        <v>25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42"/>
    </row>
    <row r="23" spans="1:34" ht="20.25" customHeight="1" x14ac:dyDescent="0.4">
      <c r="A23" s="31" t="s">
        <v>17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42"/>
      <c r="AH23" s="31"/>
    </row>
    <row r="24" spans="1:34" ht="20.25" customHeight="1" x14ac:dyDescent="0.4">
      <c r="A24" s="31" t="s">
        <v>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42"/>
    </row>
    <row r="25" spans="1:34" ht="20.25" customHeight="1" x14ac:dyDescent="0.4">
      <c r="A25" s="31" t="s">
        <v>10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42"/>
    </row>
    <row r="26" spans="1:34" ht="20.25" customHeight="1" x14ac:dyDescent="0.4">
      <c r="A26" s="31" t="s">
        <v>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1:34" ht="20.25" customHeight="1" x14ac:dyDescent="0.45">
      <c r="A27" s="31"/>
      <c r="B27" s="42">
        <f t="shared" ref="B27:AF27" si="2">SUM(B17+B23+B24+B25+B26)</f>
        <v>0</v>
      </c>
      <c r="C27" s="42">
        <f t="shared" si="2"/>
        <v>0</v>
      </c>
      <c r="D27" s="42">
        <f t="shared" si="2"/>
        <v>0</v>
      </c>
      <c r="E27" s="42">
        <f t="shared" si="2"/>
        <v>0</v>
      </c>
      <c r="F27" s="42">
        <f t="shared" si="2"/>
        <v>0</v>
      </c>
      <c r="G27" s="42">
        <f t="shared" si="2"/>
        <v>0</v>
      </c>
      <c r="H27" s="42">
        <f t="shared" si="2"/>
        <v>0</v>
      </c>
      <c r="I27" s="42">
        <f t="shared" si="2"/>
        <v>0</v>
      </c>
      <c r="J27" s="42">
        <f t="shared" si="2"/>
        <v>0</v>
      </c>
      <c r="K27" s="42">
        <f t="shared" si="2"/>
        <v>0</v>
      </c>
      <c r="L27" s="42">
        <f t="shared" si="2"/>
        <v>0</v>
      </c>
      <c r="M27" s="42">
        <f t="shared" si="2"/>
        <v>0</v>
      </c>
      <c r="N27" s="42">
        <f t="shared" si="2"/>
        <v>0</v>
      </c>
      <c r="O27" s="42">
        <f t="shared" si="2"/>
        <v>0</v>
      </c>
      <c r="P27" s="42">
        <f t="shared" si="2"/>
        <v>0</v>
      </c>
      <c r="Q27" s="42">
        <f t="shared" si="2"/>
        <v>0</v>
      </c>
      <c r="R27" s="42">
        <f t="shared" si="2"/>
        <v>0</v>
      </c>
      <c r="S27" s="42">
        <f t="shared" si="2"/>
        <v>0</v>
      </c>
      <c r="T27" s="42">
        <f t="shared" si="2"/>
        <v>0</v>
      </c>
      <c r="U27" s="42">
        <f t="shared" si="2"/>
        <v>0</v>
      </c>
      <c r="V27" s="42">
        <f t="shared" si="2"/>
        <v>0</v>
      </c>
      <c r="W27" s="42">
        <f t="shared" si="2"/>
        <v>0</v>
      </c>
      <c r="X27" s="42">
        <f t="shared" si="2"/>
        <v>0</v>
      </c>
      <c r="Y27" s="42">
        <f t="shared" si="2"/>
        <v>0</v>
      </c>
      <c r="Z27" s="42">
        <f t="shared" si="2"/>
        <v>0</v>
      </c>
      <c r="AA27" s="42">
        <f t="shared" si="2"/>
        <v>0</v>
      </c>
      <c r="AB27" s="42">
        <f t="shared" si="2"/>
        <v>0</v>
      </c>
      <c r="AC27" s="42">
        <f t="shared" si="2"/>
        <v>0</v>
      </c>
      <c r="AD27" s="42">
        <f t="shared" si="2"/>
        <v>0</v>
      </c>
      <c r="AE27" s="42">
        <f t="shared" si="2"/>
        <v>0</v>
      </c>
      <c r="AF27" s="42">
        <f t="shared" si="2"/>
        <v>0</v>
      </c>
      <c r="AG27" s="82">
        <f>SUM(B27:AF27)/31</f>
        <v>0</v>
      </c>
    </row>
    <row r="28" spans="1:34" ht="20.25" customHeight="1" x14ac:dyDescent="0.4">
      <c r="A28" s="32" t="s">
        <v>11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33" t="s">
        <v>37</v>
      </c>
    </row>
    <row r="29" spans="1:34" ht="20.25" customHeight="1" x14ac:dyDescent="0.4">
      <c r="A29" s="31" t="s">
        <v>12</v>
      </c>
      <c r="B29" s="42"/>
      <c r="C29" s="42"/>
      <c r="D29" s="42"/>
      <c r="E29" s="42"/>
      <c r="F29" s="42"/>
      <c r="G29" s="42"/>
      <c r="H29" s="42"/>
      <c r="I29" s="41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33" t="s">
        <v>34</v>
      </c>
    </row>
    <row r="30" spans="1:34" ht="20.25" customHeight="1" x14ac:dyDescent="0.4">
      <c r="A30" s="33" t="s">
        <v>31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>
        <f>SUM(B30:AF30)</f>
        <v>0</v>
      </c>
      <c r="AH30" s="122">
        <v>0</v>
      </c>
    </row>
    <row r="31" spans="1:34" ht="20.25" customHeight="1" x14ac:dyDescent="0.4">
      <c r="A31" s="31" t="s">
        <v>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</row>
    <row r="32" spans="1:34" ht="20.25" customHeight="1" x14ac:dyDescent="0.4">
      <c r="A32" s="31" t="s">
        <v>13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</row>
    <row r="33" spans="1:34" ht="20.25" customHeight="1" x14ac:dyDescent="0.4">
      <c r="A33" s="31" t="s">
        <v>10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</row>
    <row r="34" spans="1:34" ht="20.25" customHeight="1" x14ac:dyDescent="0.45">
      <c r="A34" s="31"/>
      <c r="B34" s="42">
        <f t="shared" ref="B34:AF34" si="3">SUM(B29:B33)</f>
        <v>0</v>
      </c>
      <c r="C34" s="42">
        <f t="shared" si="3"/>
        <v>0</v>
      </c>
      <c r="D34" s="42">
        <f t="shared" si="3"/>
        <v>0</v>
      </c>
      <c r="E34" s="42">
        <f t="shared" si="3"/>
        <v>0</v>
      </c>
      <c r="F34" s="42">
        <f t="shared" si="3"/>
        <v>0</v>
      </c>
      <c r="G34" s="42">
        <f t="shared" si="3"/>
        <v>0</v>
      </c>
      <c r="H34" s="42">
        <f t="shared" si="3"/>
        <v>0</v>
      </c>
      <c r="I34" s="42">
        <f t="shared" si="3"/>
        <v>0</v>
      </c>
      <c r="J34" s="42">
        <f t="shared" si="3"/>
        <v>0</v>
      </c>
      <c r="K34" s="42">
        <f t="shared" si="3"/>
        <v>0</v>
      </c>
      <c r="L34" s="42">
        <f t="shared" si="3"/>
        <v>0</v>
      </c>
      <c r="M34" s="42">
        <f t="shared" si="3"/>
        <v>0</v>
      </c>
      <c r="N34" s="42">
        <f t="shared" si="3"/>
        <v>0</v>
      </c>
      <c r="O34" s="42">
        <f t="shared" si="3"/>
        <v>0</v>
      </c>
      <c r="P34" s="42">
        <f t="shared" si="3"/>
        <v>0</v>
      </c>
      <c r="Q34" s="42">
        <f t="shared" si="3"/>
        <v>0</v>
      </c>
      <c r="R34" s="42">
        <f t="shared" si="3"/>
        <v>0</v>
      </c>
      <c r="S34" s="42">
        <f t="shared" si="3"/>
        <v>0</v>
      </c>
      <c r="T34" s="42">
        <f t="shared" si="3"/>
        <v>0</v>
      </c>
      <c r="U34" s="42">
        <f t="shared" si="3"/>
        <v>0</v>
      </c>
      <c r="V34" s="42">
        <f t="shared" si="3"/>
        <v>0</v>
      </c>
      <c r="W34" s="42">
        <f t="shared" si="3"/>
        <v>0</v>
      </c>
      <c r="X34" s="42">
        <f t="shared" si="3"/>
        <v>0</v>
      </c>
      <c r="Y34" s="42">
        <f t="shared" si="3"/>
        <v>0</v>
      </c>
      <c r="Z34" s="42">
        <f t="shared" si="3"/>
        <v>0</v>
      </c>
      <c r="AA34" s="42">
        <f t="shared" si="3"/>
        <v>0</v>
      </c>
      <c r="AB34" s="42">
        <f t="shared" si="3"/>
        <v>0</v>
      </c>
      <c r="AC34" s="42">
        <f t="shared" si="3"/>
        <v>0</v>
      </c>
      <c r="AD34" s="42">
        <f t="shared" si="3"/>
        <v>0</v>
      </c>
      <c r="AE34" s="42">
        <f t="shared" si="3"/>
        <v>0</v>
      </c>
      <c r="AF34" s="42">
        <f t="shared" si="3"/>
        <v>0</v>
      </c>
      <c r="AG34" s="82">
        <f>SUM(B34:AF34)/31</f>
        <v>0</v>
      </c>
      <c r="AH34" s="31"/>
    </row>
    <row r="35" spans="1:34" ht="20.25" customHeight="1" x14ac:dyDescent="0.4">
      <c r="A35" s="32" t="s">
        <v>30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31"/>
    </row>
    <row r="36" spans="1:34" ht="20.25" customHeight="1" x14ac:dyDescent="0.45">
      <c r="A36" s="31" t="s">
        <v>4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2">
        <f>SUM(B36:AF36)/31</f>
        <v>0</v>
      </c>
    </row>
    <row r="37" spans="1:34" ht="20.25" customHeight="1" x14ac:dyDescent="0.4">
      <c r="A37" s="31" t="s">
        <v>15</v>
      </c>
      <c r="B37" s="42">
        <f t="shared" ref="B37:AF37" si="4">SUM(B8+B15+B27+B34+B36)</f>
        <v>0</v>
      </c>
      <c r="C37" s="42">
        <f t="shared" si="4"/>
        <v>0</v>
      </c>
      <c r="D37" s="42">
        <f t="shared" si="4"/>
        <v>0</v>
      </c>
      <c r="E37" s="42">
        <f t="shared" si="4"/>
        <v>0</v>
      </c>
      <c r="F37" s="42">
        <f t="shared" si="4"/>
        <v>0</v>
      </c>
      <c r="G37" s="42">
        <f t="shared" si="4"/>
        <v>0</v>
      </c>
      <c r="H37" s="42">
        <f t="shared" si="4"/>
        <v>0</v>
      </c>
      <c r="I37" s="42">
        <f t="shared" si="4"/>
        <v>0</v>
      </c>
      <c r="J37" s="42">
        <f t="shared" si="4"/>
        <v>0</v>
      </c>
      <c r="K37" s="42">
        <f t="shared" si="4"/>
        <v>0</v>
      </c>
      <c r="L37" s="42">
        <f t="shared" si="4"/>
        <v>0</v>
      </c>
      <c r="M37" s="42">
        <f t="shared" si="4"/>
        <v>0</v>
      </c>
      <c r="N37" s="42">
        <f t="shared" si="4"/>
        <v>0</v>
      </c>
      <c r="O37" s="42">
        <f t="shared" si="4"/>
        <v>0</v>
      </c>
      <c r="P37" s="42">
        <f t="shared" si="4"/>
        <v>0</v>
      </c>
      <c r="Q37" s="42">
        <f t="shared" si="4"/>
        <v>0</v>
      </c>
      <c r="R37" s="42">
        <f t="shared" si="4"/>
        <v>0</v>
      </c>
      <c r="S37" s="42">
        <f t="shared" si="4"/>
        <v>0</v>
      </c>
      <c r="T37" s="42">
        <f t="shared" si="4"/>
        <v>0</v>
      </c>
      <c r="U37" s="42">
        <f t="shared" si="4"/>
        <v>0</v>
      </c>
      <c r="V37" s="42">
        <f t="shared" si="4"/>
        <v>0</v>
      </c>
      <c r="W37" s="42">
        <f t="shared" si="4"/>
        <v>0</v>
      </c>
      <c r="X37" s="42">
        <f t="shared" si="4"/>
        <v>0</v>
      </c>
      <c r="Y37" s="42">
        <f t="shared" si="4"/>
        <v>0</v>
      </c>
      <c r="Z37" s="42">
        <f t="shared" si="4"/>
        <v>0</v>
      </c>
      <c r="AA37" s="42">
        <f t="shared" si="4"/>
        <v>0</v>
      </c>
      <c r="AB37" s="42">
        <f t="shared" si="4"/>
        <v>0</v>
      </c>
      <c r="AC37" s="42">
        <f t="shared" si="4"/>
        <v>0</v>
      </c>
      <c r="AD37" s="42">
        <f t="shared" si="4"/>
        <v>0</v>
      </c>
      <c r="AE37" s="42">
        <f t="shared" si="4"/>
        <v>0</v>
      </c>
      <c r="AF37" s="42">
        <f t="shared" si="4"/>
        <v>0</v>
      </c>
      <c r="AG37" s="42"/>
    </row>
    <row r="38" spans="1:34" ht="20.25" customHeight="1" x14ac:dyDescent="0.4">
      <c r="A38" s="31" t="s">
        <v>16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/>
    </row>
    <row r="39" spans="1:34" ht="20.25" customHeight="1" x14ac:dyDescent="0.45">
      <c r="A39" s="32" t="s">
        <v>20</v>
      </c>
      <c r="B39" s="42">
        <f t="shared" ref="B39:AF39" si="5">SUM(B37:B38)</f>
        <v>0</v>
      </c>
      <c r="C39" s="42">
        <f t="shared" si="5"/>
        <v>0</v>
      </c>
      <c r="D39" s="42">
        <f t="shared" si="5"/>
        <v>0</v>
      </c>
      <c r="E39" s="42">
        <f t="shared" si="5"/>
        <v>0</v>
      </c>
      <c r="F39" s="42">
        <f t="shared" si="5"/>
        <v>0</v>
      </c>
      <c r="G39" s="42">
        <f t="shared" si="5"/>
        <v>0</v>
      </c>
      <c r="H39" s="42">
        <f t="shared" si="5"/>
        <v>0</v>
      </c>
      <c r="I39" s="42">
        <f t="shared" si="5"/>
        <v>0</v>
      </c>
      <c r="J39" s="42">
        <f t="shared" si="5"/>
        <v>0</v>
      </c>
      <c r="K39" s="42">
        <f t="shared" si="5"/>
        <v>0</v>
      </c>
      <c r="L39" s="42">
        <f t="shared" si="5"/>
        <v>0</v>
      </c>
      <c r="M39" s="42">
        <f t="shared" si="5"/>
        <v>0</v>
      </c>
      <c r="N39" s="42">
        <f t="shared" si="5"/>
        <v>0</v>
      </c>
      <c r="O39" s="42">
        <f t="shared" si="5"/>
        <v>0</v>
      </c>
      <c r="P39" s="42">
        <f t="shared" si="5"/>
        <v>0</v>
      </c>
      <c r="Q39" s="42">
        <f t="shared" si="5"/>
        <v>0</v>
      </c>
      <c r="R39" s="42">
        <f t="shared" si="5"/>
        <v>0</v>
      </c>
      <c r="S39" s="42">
        <f t="shared" si="5"/>
        <v>0</v>
      </c>
      <c r="T39" s="42">
        <f t="shared" si="5"/>
        <v>0</v>
      </c>
      <c r="U39" s="42">
        <f t="shared" si="5"/>
        <v>0</v>
      </c>
      <c r="V39" s="42">
        <f t="shared" si="5"/>
        <v>0</v>
      </c>
      <c r="W39" s="42">
        <f t="shared" si="5"/>
        <v>0</v>
      </c>
      <c r="X39" s="42">
        <f t="shared" si="5"/>
        <v>0</v>
      </c>
      <c r="Y39" s="42">
        <f t="shared" si="5"/>
        <v>0</v>
      </c>
      <c r="Z39" s="42">
        <f t="shared" si="5"/>
        <v>0</v>
      </c>
      <c r="AA39" s="42">
        <f t="shared" si="5"/>
        <v>0</v>
      </c>
      <c r="AB39" s="42">
        <f t="shared" si="5"/>
        <v>0</v>
      </c>
      <c r="AC39" s="42">
        <f t="shared" si="5"/>
        <v>0</v>
      </c>
      <c r="AD39" s="42">
        <f t="shared" si="5"/>
        <v>0</v>
      </c>
      <c r="AE39" s="42">
        <f t="shared" si="5"/>
        <v>0</v>
      </c>
      <c r="AF39" s="42">
        <f t="shared" si="5"/>
        <v>0</v>
      </c>
      <c r="AG39" s="82">
        <f>SUM(B39:AF39)/31</f>
        <v>0</v>
      </c>
    </row>
    <row r="40" spans="1:34" ht="27.75" customHeight="1" x14ac:dyDescent="0.4">
      <c r="A40" s="32"/>
      <c r="B40" s="59"/>
      <c r="C40" s="33"/>
      <c r="D40" s="33"/>
      <c r="E40" s="33"/>
      <c r="F40" s="33"/>
      <c r="G40" s="33"/>
      <c r="H40" s="33"/>
      <c r="I40" s="59"/>
      <c r="J40" s="59"/>
      <c r="K40" s="59"/>
      <c r="L40" s="59"/>
      <c r="M40" s="59"/>
      <c r="N40" s="59"/>
      <c r="O40" s="59"/>
      <c r="P40" s="59"/>
    </row>
    <row r="41" spans="1:34" ht="27.75" customHeight="1" x14ac:dyDescent="0.4">
      <c r="A41" s="31"/>
      <c r="B41" s="31"/>
      <c r="C41" s="31"/>
      <c r="D41" s="31"/>
      <c r="E41" s="31"/>
      <c r="F41" s="31"/>
      <c r="G41" s="31"/>
      <c r="H41" s="31"/>
      <c r="I41" s="85"/>
      <c r="J41" s="85"/>
      <c r="K41" s="85"/>
      <c r="L41" s="85"/>
      <c r="M41" s="85"/>
      <c r="N41" s="85"/>
      <c r="O41" s="85"/>
      <c r="P41" s="85"/>
      <c r="Q41" s="33"/>
      <c r="R41" s="33"/>
      <c r="S41" s="31"/>
      <c r="T41" s="31"/>
      <c r="U41" s="31"/>
      <c r="V41" s="31"/>
      <c r="W41" s="31"/>
      <c r="X41" s="31"/>
      <c r="Y41" s="31"/>
      <c r="Z41" s="85"/>
      <c r="AA41" s="85"/>
      <c r="AB41" s="85"/>
      <c r="AC41" s="85"/>
      <c r="AD41" s="85"/>
      <c r="AE41" s="85"/>
      <c r="AF41" s="85"/>
      <c r="AG41" s="85"/>
    </row>
    <row r="42" spans="1:34" x14ac:dyDescent="0.4">
      <c r="AH42" s="31"/>
    </row>
    <row r="43" spans="1:34" x14ac:dyDescent="0.4">
      <c r="A43" s="31"/>
      <c r="B43" s="31"/>
      <c r="C43" s="31"/>
      <c r="D43" s="31"/>
      <c r="E43" s="31"/>
      <c r="F43" s="31"/>
      <c r="G43" s="31"/>
      <c r="H43" s="31"/>
      <c r="I43" s="85"/>
      <c r="J43" s="85"/>
      <c r="K43" s="85"/>
      <c r="L43" s="85"/>
      <c r="M43" s="85"/>
      <c r="N43" s="85"/>
      <c r="O43" s="85"/>
      <c r="P43" s="85"/>
      <c r="Q43" s="33"/>
      <c r="R43" s="33"/>
      <c r="S43" s="31"/>
      <c r="T43" s="31"/>
      <c r="U43" s="31"/>
      <c r="V43" s="31"/>
      <c r="W43" s="31"/>
      <c r="X43" s="31"/>
      <c r="Y43" s="31"/>
      <c r="Z43" s="85"/>
      <c r="AA43" s="85"/>
      <c r="AB43" s="85"/>
      <c r="AC43" s="85"/>
      <c r="AD43" s="85"/>
      <c r="AE43" s="85"/>
      <c r="AF43" s="85"/>
      <c r="AG43" s="85"/>
    </row>
    <row r="44" spans="1:34" x14ac:dyDescent="0.4">
      <c r="A44" s="31"/>
      <c r="B44" s="31"/>
      <c r="C44" s="31"/>
      <c r="D44" s="31"/>
      <c r="E44" s="31"/>
      <c r="F44" s="31"/>
      <c r="G44" s="31"/>
      <c r="H44" s="31"/>
      <c r="I44" s="85"/>
      <c r="J44" s="85"/>
      <c r="K44" s="85"/>
      <c r="L44" s="85"/>
      <c r="M44" s="85"/>
      <c r="N44" s="85"/>
      <c r="O44" s="85"/>
      <c r="P44" s="85"/>
    </row>
  </sheetData>
  <phoneticPr fontId="18" type="noConversion"/>
  <pageMargins left="0.56000000000000005" right="0.54" top="0.5" bottom="0.5" header="0.5" footer="0.5"/>
  <pageSetup scale="3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zoomScale="50" zoomScaleNormal="50" zoomScalePageLayoutView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I47" sqref="I47"/>
    </sheetView>
  </sheetViews>
  <sheetFormatPr defaultColWidth="11.53515625" defaultRowHeight="20.25" customHeight="1" x14ac:dyDescent="0.45"/>
  <cols>
    <col min="1" max="1" width="32.3046875" style="12" customWidth="1"/>
    <col min="2" max="32" width="8.3046875" style="12" customWidth="1"/>
    <col min="33" max="33" width="13.53515625" style="21" customWidth="1"/>
    <col min="34" max="34" width="17.07421875" style="12" customWidth="1"/>
    <col min="35" max="16384" width="11.53515625" style="12"/>
  </cols>
  <sheetData>
    <row r="1" spans="1:34" ht="20.2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48"/>
    </row>
    <row r="2" spans="1:34" ht="20.25" customHeight="1" x14ac:dyDescent="0.45">
      <c r="A2" s="1">
        <v>44470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8"/>
    </row>
    <row r="3" spans="1:34" ht="20.25" customHeight="1" x14ac:dyDescent="0.5">
      <c r="A3" s="3" t="s">
        <v>19</v>
      </c>
      <c r="Z3" s="4"/>
      <c r="AA3" s="17"/>
      <c r="AB3" s="4"/>
      <c r="AC3" s="4"/>
      <c r="AD3" s="4"/>
      <c r="AE3" s="4"/>
      <c r="AF3" s="4"/>
      <c r="AG3" s="167"/>
      <c r="AH3" s="165" t="s">
        <v>39</v>
      </c>
    </row>
    <row r="4" spans="1:34" ht="20.25" customHeight="1" x14ac:dyDescent="0.5">
      <c r="A4" s="7"/>
      <c r="B4" s="148">
        <v>1</v>
      </c>
      <c r="C4" s="148">
        <v>2</v>
      </c>
      <c r="D4" s="148">
        <v>3</v>
      </c>
      <c r="E4" s="148">
        <v>4</v>
      </c>
      <c r="F4" s="148">
        <v>5</v>
      </c>
      <c r="G4" s="148">
        <v>6</v>
      </c>
      <c r="H4" s="148">
        <v>7</v>
      </c>
      <c r="I4" s="148">
        <v>8</v>
      </c>
      <c r="J4" s="148">
        <v>9</v>
      </c>
      <c r="K4" s="148">
        <v>10</v>
      </c>
      <c r="L4" s="148">
        <v>11</v>
      </c>
      <c r="M4" s="148">
        <v>12</v>
      </c>
      <c r="N4" s="148">
        <v>13</v>
      </c>
      <c r="O4" s="148">
        <v>14</v>
      </c>
      <c r="P4" s="148">
        <v>15</v>
      </c>
      <c r="Q4" s="146">
        <v>16</v>
      </c>
      <c r="R4" s="146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46">
        <v>25</v>
      </c>
      <c r="AA4" s="146">
        <v>26</v>
      </c>
      <c r="AB4" s="146">
        <v>27</v>
      </c>
      <c r="AC4" s="146">
        <v>28</v>
      </c>
      <c r="AD4" s="146">
        <v>29</v>
      </c>
      <c r="AE4" s="146">
        <v>30</v>
      </c>
      <c r="AF4" s="146">
        <v>31</v>
      </c>
      <c r="AG4" s="168" t="s">
        <v>28</v>
      </c>
      <c r="AH4" s="165" t="s">
        <v>38</v>
      </c>
    </row>
    <row r="5" spans="1:34" ht="20.25" customHeight="1" x14ac:dyDescent="0.45">
      <c r="A5" s="8" t="s">
        <v>0</v>
      </c>
      <c r="B5" s="155"/>
      <c r="C5" s="155"/>
      <c r="D5" s="155"/>
      <c r="E5" s="155"/>
      <c r="F5" s="155"/>
      <c r="G5" s="155"/>
      <c r="H5" s="155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5"/>
      <c r="T5" s="155"/>
      <c r="U5" s="155"/>
      <c r="V5" s="155"/>
      <c r="W5" s="155"/>
      <c r="X5" s="155"/>
      <c r="Y5" s="155"/>
      <c r="Z5" s="156"/>
      <c r="AA5" s="156"/>
      <c r="AB5" s="156"/>
      <c r="AC5" s="156"/>
      <c r="AD5" s="156"/>
      <c r="AE5" s="156"/>
      <c r="AF5" s="156"/>
      <c r="AG5" s="189"/>
      <c r="AH5" s="33"/>
    </row>
    <row r="6" spans="1:34" ht="20.25" customHeight="1" x14ac:dyDescent="0.45">
      <c r="A6" s="7" t="s">
        <v>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1"/>
      <c r="AH6" s="33" t="s">
        <v>35</v>
      </c>
    </row>
    <row r="7" spans="1:34" ht="20.25" customHeight="1" x14ac:dyDescent="0.45">
      <c r="A7" s="7" t="s">
        <v>2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1"/>
      <c r="AH7" s="33" t="s">
        <v>34</v>
      </c>
    </row>
    <row r="8" spans="1:34" ht="20.25" customHeight="1" x14ac:dyDescent="0.5">
      <c r="A8" s="7"/>
      <c r="B8" s="120">
        <f t="shared" ref="B8:AF8" si="0">SUM(B6:B7)</f>
        <v>0</v>
      </c>
      <c r="C8" s="120">
        <f t="shared" si="0"/>
        <v>0</v>
      </c>
      <c r="D8" s="120">
        <f t="shared" si="0"/>
        <v>0</v>
      </c>
      <c r="E8" s="120">
        <f t="shared" si="0"/>
        <v>0</v>
      </c>
      <c r="F8" s="120">
        <f t="shared" si="0"/>
        <v>0</v>
      </c>
      <c r="G8" s="120">
        <f t="shared" si="0"/>
        <v>0</v>
      </c>
      <c r="H8" s="120">
        <f t="shared" si="0"/>
        <v>0</v>
      </c>
      <c r="I8" s="120">
        <f t="shared" si="0"/>
        <v>0</v>
      </c>
      <c r="J8" s="120">
        <f t="shared" si="0"/>
        <v>0</v>
      </c>
      <c r="K8" s="120">
        <f t="shared" si="0"/>
        <v>0</v>
      </c>
      <c r="L8" s="120">
        <f t="shared" si="0"/>
        <v>0</v>
      </c>
      <c r="M8" s="120">
        <f t="shared" si="0"/>
        <v>0</v>
      </c>
      <c r="N8" s="120">
        <f t="shared" si="0"/>
        <v>0</v>
      </c>
      <c r="O8" s="120">
        <f t="shared" si="0"/>
        <v>0</v>
      </c>
      <c r="P8" s="120">
        <f t="shared" si="0"/>
        <v>0</v>
      </c>
      <c r="Q8" s="120">
        <f t="shared" si="0"/>
        <v>0</v>
      </c>
      <c r="R8" s="120">
        <f t="shared" si="0"/>
        <v>0</v>
      </c>
      <c r="S8" s="120">
        <f t="shared" si="0"/>
        <v>0</v>
      </c>
      <c r="T8" s="120">
        <f t="shared" si="0"/>
        <v>0</v>
      </c>
      <c r="U8" s="120">
        <f t="shared" si="0"/>
        <v>0</v>
      </c>
      <c r="V8" s="120">
        <f t="shared" si="0"/>
        <v>0</v>
      </c>
      <c r="W8" s="120">
        <f t="shared" si="0"/>
        <v>0</v>
      </c>
      <c r="X8" s="120">
        <f t="shared" si="0"/>
        <v>0</v>
      </c>
      <c r="Y8" s="120">
        <f t="shared" si="0"/>
        <v>0</v>
      </c>
      <c r="Z8" s="120">
        <f t="shared" si="0"/>
        <v>0</v>
      </c>
      <c r="AA8" s="120">
        <f t="shared" si="0"/>
        <v>0</v>
      </c>
      <c r="AB8" s="120">
        <f t="shared" si="0"/>
        <v>0</v>
      </c>
      <c r="AC8" s="120">
        <f t="shared" si="0"/>
        <v>0</v>
      </c>
      <c r="AD8" s="120">
        <f t="shared" si="0"/>
        <v>0</v>
      </c>
      <c r="AE8" s="120">
        <f t="shared" si="0"/>
        <v>0</v>
      </c>
      <c r="AF8" s="120">
        <f t="shared" si="0"/>
        <v>0</v>
      </c>
      <c r="AG8" s="193">
        <f>AVERAGE(C8:AF8)</f>
        <v>0</v>
      </c>
      <c r="AH8" s="86">
        <v>0</v>
      </c>
    </row>
    <row r="9" spans="1:34" ht="20.25" customHeight="1" x14ac:dyDescent="0.5">
      <c r="A9" s="8" t="s">
        <v>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193"/>
      <c r="AH9" s="49"/>
    </row>
    <row r="10" spans="1:34" ht="20.25" customHeight="1" x14ac:dyDescent="0.5">
      <c r="A10" s="7" t="s">
        <v>18</v>
      </c>
      <c r="B10" s="194">
        <v>13.62</v>
      </c>
      <c r="C10" s="195">
        <v>13.478999999999999</v>
      </c>
      <c r="D10" s="195">
        <v>13.03</v>
      </c>
      <c r="E10" s="195">
        <v>13.178000000000001</v>
      </c>
      <c r="F10" s="195">
        <v>12.909000000000001</v>
      </c>
      <c r="G10" s="195">
        <v>14.33</v>
      </c>
      <c r="H10" s="62">
        <v>13.89</v>
      </c>
      <c r="I10" s="62">
        <v>13.786</v>
      </c>
      <c r="J10" s="180">
        <v>13.382999999999999</v>
      </c>
      <c r="K10" s="62">
        <v>12.593</v>
      </c>
      <c r="L10" s="62">
        <v>14.019</v>
      </c>
      <c r="M10" s="62">
        <v>14.151</v>
      </c>
      <c r="N10" s="62">
        <v>11.621</v>
      </c>
      <c r="O10" s="62">
        <v>14.364000000000001</v>
      </c>
      <c r="P10" s="62">
        <v>14.102</v>
      </c>
      <c r="Q10" s="62">
        <v>13.574</v>
      </c>
      <c r="R10" s="62">
        <v>13.435</v>
      </c>
      <c r="S10" s="62">
        <v>13.98</v>
      </c>
      <c r="T10" s="62">
        <v>13.94</v>
      </c>
      <c r="U10" s="62">
        <v>14.077</v>
      </c>
      <c r="V10" s="62">
        <v>13.715</v>
      </c>
      <c r="W10" s="62">
        <v>13.891</v>
      </c>
      <c r="X10" s="62">
        <v>14.125</v>
      </c>
      <c r="Y10" s="180">
        <v>13.922000000000001</v>
      </c>
      <c r="Z10" s="62">
        <v>14.218999999999999</v>
      </c>
      <c r="AA10" s="62">
        <v>15.066000000000001</v>
      </c>
      <c r="AB10" s="180">
        <v>14.073</v>
      </c>
      <c r="AC10" s="62">
        <v>14.385999999999999</v>
      </c>
      <c r="AD10" s="62">
        <v>13.412000000000001</v>
      </c>
      <c r="AE10" s="62">
        <v>14.164999999999999</v>
      </c>
      <c r="AF10" s="62">
        <v>14.138999999999999</v>
      </c>
      <c r="AG10" s="193">
        <f>AVERAGE(B10:AF10)</f>
        <v>13.760451612903228</v>
      </c>
      <c r="AH10" s="95" t="s">
        <v>36</v>
      </c>
    </row>
    <row r="11" spans="1:34" ht="20.25" customHeight="1" x14ac:dyDescent="0.5">
      <c r="A11" s="6" t="s">
        <v>26</v>
      </c>
      <c r="B11" s="180">
        <v>0.56999999999999995</v>
      </c>
      <c r="C11" s="196">
        <v>0.95299999999999996</v>
      </c>
      <c r="D11" s="196">
        <v>0.94899999999999995</v>
      </c>
      <c r="E11" s="196">
        <v>0.94299999999999995</v>
      </c>
      <c r="F11" s="196">
        <v>0.93</v>
      </c>
      <c r="G11" s="196">
        <v>0.46899999999999997</v>
      </c>
      <c r="H11" s="180">
        <v>0.70099999999999996</v>
      </c>
      <c r="I11" s="180">
        <v>0.91300000000000003</v>
      </c>
      <c r="J11" s="180">
        <v>0.91600000000000004</v>
      </c>
      <c r="K11" s="180">
        <v>0.95899999999999996</v>
      </c>
      <c r="L11" s="180">
        <v>0.54200000000000004</v>
      </c>
      <c r="M11" s="180">
        <v>0.54200000000000004</v>
      </c>
      <c r="N11" s="180">
        <v>0.84199999999999997</v>
      </c>
      <c r="O11" s="180">
        <v>0.93100000000000005</v>
      </c>
      <c r="P11" s="180">
        <v>0.64700000000000002</v>
      </c>
      <c r="Q11" s="180">
        <v>0.56899999999999995</v>
      </c>
      <c r="R11" s="180">
        <v>0.56899999999999995</v>
      </c>
      <c r="S11" s="180">
        <v>0.59599999999999997</v>
      </c>
      <c r="T11" s="180">
        <v>0.38100000000000001</v>
      </c>
      <c r="U11" s="180">
        <v>0.249</v>
      </c>
      <c r="V11" s="180">
        <v>0.27300000000000002</v>
      </c>
      <c r="W11" s="180">
        <v>0.16300000000000001</v>
      </c>
      <c r="X11" s="180">
        <v>0</v>
      </c>
      <c r="Y11" s="180">
        <v>0</v>
      </c>
      <c r="Z11" s="180">
        <v>0.12</v>
      </c>
      <c r="AA11" s="180">
        <v>0</v>
      </c>
      <c r="AB11" s="180">
        <v>0</v>
      </c>
      <c r="AC11" s="180">
        <v>0</v>
      </c>
      <c r="AD11" s="180">
        <v>0</v>
      </c>
      <c r="AE11" s="180">
        <v>0</v>
      </c>
      <c r="AF11" s="180">
        <v>0</v>
      </c>
      <c r="AG11" s="193">
        <f>SUM(B11:AF11)</f>
        <v>14.727</v>
      </c>
      <c r="AH11" s="101">
        <f>SUM(C11:AG11)</f>
        <v>28.884</v>
      </c>
    </row>
    <row r="12" spans="1:34" ht="20.25" customHeight="1" x14ac:dyDescent="0.5">
      <c r="A12" s="7" t="s">
        <v>5</v>
      </c>
      <c r="B12" s="180">
        <v>3.4740000000000002</v>
      </c>
      <c r="C12" s="196">
        <v>3.4780000000000002</v>
      </c>
      <c r="D12" s="196">
        <v>3.4660000000000002</v>
      </c>
      <c r="E12" s="196">
        <v>3.49</v>
      </c>
      <c r="F12" s="196">
        <v>3.4089999999999998</v>
      </c>
      <c r="G12" s="196">
        <v>3.4780000000000002</v>
      </c>
      <c r="H12" s="180">
        <v>3.4580000000000002</v>
      </c>
      <c r="I12" s="180">
        <v>3.4180000000000001</v>
      </c>
      <c r="J12" s="180">
        <v>3.4220000000000002</v>
      </c>
      <c r="K12" s="62">
        <v>3.41</v>
      </c>
      <c r="L12" s="180">
        <v>3.45</v>
      </c>
      <c r="M12" s="180">
        <v>3.4039999999999999</v>
      </c>
      <c r="N12" s="180">
        <v>3.3439999999999999</v>
      </c>
      <c r="O12" s="180">
        <v>3.2789999999999999</v>
      </c>
      <c r="P12" s="180">
        <v>3.258</v>
      </c>
      <c r="Q12" s="180">
        <v>2.9430000000000001</v>
      </c>
      <c r="R12" s="180">
        <v>3.133</v>
      </c>
      <c r="S12" s="62">
        <v>3.4279999999999999</v>
      </c>
      <c r="T12" s="180">
        <v>3.3820000000000001</v>
      </c>
      <c r="U12" s="180">
        <v>3.3570000000000002</v>
      </c>
      <c r="V12" s="180">
        <v>3.403</v>
      </c>
      <c r="W12" s="180">
        <v>3.0990000000000002</v>
      </c>
      <c r="X12" s="180">
        <v>2.9409999999999998</v>
      </c>
      <c r="Y12" s="180">
        <v>2.923</v>
      </c>
      <c r="Z12" s="180">
        <v>3.0129999999999999</v>
      </c>
      <c r="AA12" s="180">
        <v>3.0569999999999999</v>
      </c>
      <c r="AB12" s="180">
        <v>2.9449999999999998</v>
      </c>
      <c r="AC12" s="180">
        <v>2.9239999999999999</v>
      </c>
      <c r="AD12" s="180">
        <v>2.0739999999999998</v>
      </c>
      <c r="AE12" s="180">
        <v>2.5179999999999998</v>
      </c>
      <c r="AF12" s="180">
        <v>2.8130000000000002</v>
      </c>
      <c r="AG12" s="193">
        <f>AVERAGE(B12:AF12)</f>
        <v>3.1997096774193556</v>
      </c>
      <c r="AH12" s="49"/>
    </row>
    <row r="13" spans="1:34" ht="20.25" customHeight="1" x14ac:dyDescent="0.5">
      <c r="A13" s="7" t="s">
        <v>6</v>
      </c>
      <c r="B13" s="196">
        <v>0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196">
        <v>0</v>
      </c>
      <c r="R13" s="196">
        <v>0</v>
      </c>
      <c r="S13" s="196">
        <v>0</v>
      </c>
      <c r="T13" s="196">
        <v>0</v>
      </c>
      <c r="U13" s="196">
        <v>0</v>
      </c>
      <c r="V13" s="196">
        <v>0</v>
      </c>
      <c r="W13" s="196">
        <v>0</v>
      </c>
      <c r="X13" s="196">
        <v>0</v>
      </c>
      <c r="Y13" s="196">
        <v>0</v>
      </c>
      <c r="Z13" s="196">
        <v>0</v>
      </c>
      <c r="AA13" s="196">
        <v>0</v>
      </c>
      <c r="AB13" s="196">
        <v>0</v>
      </c>
      <c r="AC13" s="196">
        <v>0</v>
      </c>
      <c r="AD13" s="196">
        <v>0</v>
      </c>
      <c r="AE13" s="196">
        <v>0</v>
      </c>
      <c r="AF13" s="196">
        <v>0</v>
      </c>
      <c r="AG13" s="193"/>
      <c r="AH13" s="49"/>
    </row>
    <row r="14" spans="1:34" ht="20.25" customHeight="1" x14ac:dyDescent="0.5">
      <c r="A14" s="7" t="s">
        <v>7</v>
      </c>
      <c r="B14" s="196">
        <v>0</v>
      </c>
      <c r="C14" s="196">
        <v>0</v>
      </c>
      <c r="D14" s="196">
        <v>0</v>
      </c>
      <c r="E14" s="196">
        <v>0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6">
        <v>0</v>
      </c>
      <c r="R14" s="196">
        <v>0</v>
      </c>
      <c r="S14" s="196">
        <v>0.10299999999999999</v>
      </c>
      <c r="T14" s="196">
        <v>0</v>
      </c>
      <c r="U14" s="196">
        <v>0</v>
      </c>
      <c r="V14" s="196">
        <v>0</v>
      </c>
      <c r="W14" s="196">
        <v>2.3E-2</v>
      </c>
      <c r="X14" s="196">
        <v>0</v>
      </c>
      <c r="Y14" s="196">
        <v>0</v>
      </c>
      <c r="Z14" s="196">
        <v>0</v>
      </c>
      <c r="AA14" s="196">
        <v>0</v>
      </c>
      <c r="AB14" s="196">
        <v>0</v>
      </c>
      <c r="AC14" s="196">
        <v>0</v>
      </c>
      <c r="AD14" s="196">
        <v>0</v>
      </c>
      <c r="AE14" s="196">
        <v>0</v>
      </c>
      <c r="AF14" s="196">
        <v>0</v>
      </c>
      <c r="AG14" s="193"/>
      <c r="AH14" s="49"/>
    </row>
    <row r="15" spans="1:34" ht="20.25" customHeight="1" x14ac:dyDescent="0.5">
      <c r="A15" s="7"/>
      <c r="B15" s="120">
        <f t="shared" ref="B15:AF15" si="1">SUM(B10:B14)</f>
        <v>17.664000000000001</v>
      </c>
      <c r="C15" s="120">
        <f t="shared" si="1"/>
        <v>17.91</v>
      </c>
      <c r="D15" s="120">
        <f t="shared" si="1"/>
        <v>17.445</v>
      </c>
      <c r="E15" s="120">
        <f t="shared" si="1"/>
        <v>17.611000000000001</v>
      </c>
      <c r="F15" s="120">
        <f>SUM(F10:F14)</f>
        <v>17.248000000000001</v>
      </c>
      <c r="G15" s="120">
        <f t="shared" si="1"/>
        <v>18.277000000000001</v>
      </c>
      <c r="H15" s="120">
        <f t="shared" si="1"/>
        <v>18.048999999999999</v>
      </c>
      <c r="I15" s="120">
        <f t="shared" si="1"/>
        <v>18.117000000000001</v>
      </c>
      <c r="J15" s="120">
        <f>SUM(J10:J14)</f>
        <v>17.721</v>
      </c>
      <c r="K15" s="120">
        <f>SUM(K10:K14)</f>
        <v>16.962</v>
      </c>
      <c r="L15" s="120">
        <f t="shared" si="1"/>
        <v>18.010999999999999</v>
      </c>
      <c r="M15" s="120">
        <f t="shared" si="1"/>
        <v>18.097000000000001</v>
      </c>
      <c r="N15" s="120">
        <f t="shared" si="1"/>
        <v>15.807</v>
      </c>
      <c r="O15" s="120">
        <f t="shared" si="1"/>
        <v>18.574000000000002</v>
      </c>
      <c r="P15" s="120">
        <f t="shared" si="1"/>
        <v>18.007000000000001</v>
      </c>
      <c r="Q15" s="120">
        <f t="shared" si="1"/>
        <v>17.086000000000002</v>
      </c>
      <c r="R15" s="120">
        <f t="shared" si="1"/>
        <v>17.137</v>
      </c>
      <c r="S15" s="120">
        <f t="shared" si="1"/>
        <v>18.107000000000003</v>
      </c>
      <c r="T15" s="120">
        <f t="shared" si="1"/>
        <v>17.702999999999999</v>
      </c>
      <c r="U15" s="120">
        <f t="shared" si="1"/>
        <v>17.683</v>
      </c>
      <c r="V15" s="120">
        <f t="shared" si="1"/>
        <v>17.390999999999998</v>
      </c>
      <c r="W15" s="120">
        <f t="shared" si="1"/>
        <v>17.175999999999998</v>
      </c>
      <c r="X15" s="120">
        <f t="shared" si="1"/>
        <v>17.065999999999999</v>
      </c>
      <c r="Y15" s="120">
        <f t="shared" si="1"/>
        <v>16.844999999999999</v>
      </c>
      <c r="Z15" s="120">
        <f t="shared" si="1"/>
        <v>17.351999999999997</v>
      </c>
      <c r="AA15" s="120">
        <f t="shared" si="1"/>
        <v>18.123000000000001</v>
      </c>
      <c r="AB15" s="120">
        <f t="shared" si="1"/>
        <v>17.018000000000001</v>
      </c>
      <c r="AC15" s="120">
        <f t="shared" si="1"/>
        <v>17.309999999999999</v>
      </c>
      <c r="AD15" s="120">
        <f t="shared" si="1"/>
        <v>15.486000000000001</v>
      </c>
      <c r="AE15" s="120">
        <f t="shared" si="1"/>
        <v>16.683</v>
      </c>
      <c r="AF15" s="120">
        <f t="shared" si="1"/>
        <v>16.951999999999998</v>
      </c>
      <c r="AG15" s="193">
        <f>AVERAGE(C15:AF15)</f>
        <v>17.431799999999999</v>
      </c>
      <c r="AH15" s="49"/>
    </row>
    <row r="16" spans="1:34" ht="20.25" customHeight="1" x14ac:dyDescent="0.5">
      <c r="A16" s="13" t="s">
        <v>29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193"/>
      <c r="AH16" s="49"/>
    </row>
    <row r="17" spans="1:34" ht="20.25" customHeight="1" x14ac:dyDescent="0.5">
      <c r="A17" s="11" t="s">
        <v>8</v>
      </c>
      <c r="B17" s="62">
        <v>13.78</v>
      </c>
      <c r="C17" s="62">
        <v>13.59</v>
      </c>
      <c r="D17" s="62">
        <v>12.03</v>
      </c>
      <c r="E17" s="62">
        <v>13.37</v>
      </c>
      <c r="F17" s="62">
        <v>12.21</v>
      </c>
      <c r="G17" s="62">
        <v>13</v>
      </c>
      <c r="H17" s="62">
        <v>13.76</v>
      </c>
      <c r="I17" s="62">
        <v>12.38</v>
      </c>
      <c r="J17" s="62">
        <v>11.8</v>
      </c>
      <c r="K17" s="62">
        <v>11.6</v>
      </c>
      <c r="L17" s="62">
        <v>12.95</v>
      </c>
      <c r="M17" s="62">
        <v>12.48</v>
      </c>
      <c r="N17" s="62">
        <v>13.44</v>
      </c>
      <c r="O17" s="62">
        <v>13.56</v>
      </c>
      <c r="P17" s="62">
        <v>13.83</v>
      </c>
      <c r="Q17" s="62">
        <v>12.08</v>
      </c>
      <c r="R17" s="62">
        <v>12.75</v>
      </c>
      <c r="S17" s="62">
        <v>11.75</v>
      </c>
      <c r="T17" s="62">
        <v>12.15</v>
      </c>
      <c r="U17" s="62">
        <v>13.42</v>
      </c>
      <c r="V17" s="62">
        <v>15.37</v>
      </c>
      <c r="W17" s="62">
        <v>11.53</v>
      </c>
      <c r="X17" s="62">
        <v>13.42</v>
      </c>
      <c r="Y17" s="62">
        <v>12.6</v>
      </c>
      <c r="Z17" s="62">
        <v>11.47</v>
      </c>
      <c r="AA17" s="62">
        <v>12.17</v>
      </c>
      <c r="AB17" s="62">
        <v>13.14</v>
      </c>
      <c r="AC17" s="62">
        <v>12.49</v>
      </c>
      <c r="AD17" s="62">
        <v>13.71</v>
      </c>
      <c r="AE17" s="62">
        <v>13.59</v>
      </c>
      <c r="AF17" s="62">
        <v>13.27</v>
      </c>
      <c r="AG17" s="193"/>
      <c r="AH17" s="95" t="s">
        <v>36</v>
      </c>
    </row>
    <row r="18" spans="1:34" ht="20.25" customHeight="1" x14ac:dyDescent="0.5">
      <c r="A18" s="15" t="s">
        <v>26</v>
      </c>
      <c r="B18" s="181">
        <v>0</v>
      </c>
      <c r="C18" s="181">
        <v>0</v>
      </c>
      <c r="D18" s="181">
        <v>0</v>
      </c>
      <c r="E18" s="181">
        <v>0</v>
      </c>
      <c r="F18" s="181">
        <v>0</v>
      </c>
      <c r="G18" s="181">
        <v>0.5</v>
      </c>
      <c r="H18" s="181">
        <v>0.5</v>
      </c>
      <c r="I18" s="181">
        <v>0.5</v>
      </c>
      <c r="J18" s="181">
        <v>0.5</v>
      </c>
      <c r="K18" s="181">
        <v>0.5</v>
      </c>
      <c r="L18" s="181">
        <v>0.5</v>
      </c>
      <c r="M18" s="181">
        <v>0.5</v>
      </c>
      <c r="N18" s="181">
        <v>0</v>
      </c>
      <c r="O18" s="181">
        <v>0.5</v>
      </c>
      <c r="P18" s="181">
        <v>0.5</v>
      </c>
      <c r="Q18" s="181">
        <v>0.5</v>
      </c>
      <c r="R18" s="181">
        <v>0.5</v>
      </c>
      <c r="S18" s="181">
        <v>0.5</v>
      </c>
      <c r="T18" s="181">
        <v>0</v>
      </c>
      <c r="U18" s="181">
        <v>0</v>
      </c>
      <c r="V18" s="181">
        <v>0</v>
      </c>
      <c r="W18" s="181">
        <v>0</v>
      </c>
      <c r="X18" s="181">
        <v>0</v>
      </c>
      <c r="Y18" s="181">
        <v>0</v>
      </c>
      <c r="Z18" s="181">
        <v>0</v>
      </c>
      <c r="AA18" s="181">
        <v>0.5</v>
      </c>
      <c r="AB18" s="181">
        <v>0.5</v>
      </c>
      <c r="AC18" s="181">
        <v>0.5</v>
      </c>
      <c r="AD18" s="181">
        <v>0.5</v>
      </c>
      <c r="AE18" s="181">
        <v>0.5</v>
      </c>
      <c r="AF18" s="181">
        <v>0.5</v>
      </c>
      <c r="AG18" s="193">
        <f>SUM(B18:AF18)</f>
        <v>9</v>
      </c>
      <c r="AH18" s="86">
        <v>0</v>
      </c>
    </row>
    <row r="19" spans="1:34" ht="20.25" customHeight="1" x14ac:dyDescent="0.5">
      <c r="A19" s="11" t="s">
        <v>9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193"/>
      <c r="AH19" s="49"/>
    </row>
    <row r="20" spans="1:34" ht="20.25" customHeight="1" x14ac:dyDescent="0.5">
      <c r="A20" s="11" t="s">
        <v>23</v>
      </c>
      <c r="B20" s="150">
        <v>58</v>
      </c>
      <c r="C20" s="150">
        <v>60</v>
      </c>
      <c r="D20" s="150">
        <v>62</v>
      </c>
      <c r="E20" s="150">
        <v>59</v>
      </c>
      <c r="F20" s="150">
        <v>89</v>
      </c>
      <c r="G20" s="150">
        <v>48</v>
      </c>
      <c r="H20" s="150">
        <v>70</v>
      </c>
      <c r="I20" s="150">
        <v>62</v>
      </c>
      <c r="J20" s="150">
        <v>64</v>
      </c>
      <c r="K20" s="150">
        <v>60</v>
      </c>
      <c r="L20" s="150">
        <v>61</v>
      </c>
      <c r="M20" s="150">
        <v>70</v>
      </c>
      <c r="N20" s="150">
        <v>64</v>
      </c>
      <c r="O20" s="150">
        <v>72</v>
      </c>
      <c r="P20" s="150">
        <v>62</v>
      </c>
      <c r="Q20" s="150">
        <v>60</v>
      </c>
      <c r="R20" s="150">
        <v>68</v>
      </c>
      <c r="S20" s="150">
        <v>57</v>
      </c>
      <c r="T20" s="150">
        <v>63</v>
      </c>
      <c r="U20" s="150">
        <v>68</v>
      </c>
      <c r="V20" s="150">
        <v>68</v>
      </c>
      <c r="W20" s="150">
        <v>65</v>
      </c>
      <c r="X20" s="150">
        <v>60</v>
      </c>
      <c r="Y20" s="150">
        <v>70</v>
      </c>
      <c r="Z20" s="150">
        <v>64</v>
      </c>
      <c r="AA20" s="150">
        <v>40</v>
      </c>
      <c r="AB20" s="150">
        <v>45</v>
      </c>
      <c r="AC20" s="150">
        <v>54</v>
      </c>
      <c r="AD20" s="150">
        <v>52</v>
      </c>
      <c r="AE20" s="150">
        <v>26</v>
      </c>
      <c r="AF20" s="150">
        <v>42</v>
      </c>
      <c r="AG20" s="197"/>
      <c r="AH20" s="49"/>
    </row>
    <row r="21" spans="1:34" ht="20.25" customHeight="1" x14ac:dyDescent="0.5">
      <c r="A21" s="11" t="s">
        <v>22</v>
      </c>
      <c r="B21" s="150"/>
      <c r="C21" s="150"/>
      <c r="D21" s="150"/>
      <c r="E21" s="150"/>
      <c r="F21" s="150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150"/>
      <c r="S21" s="150"/>
      <c r="T21" s="150"/>
      <c r="U21" s="150"/>
      <c r="V21" s="150"/>
      <c r="W21" s="150"/>
      <c r="X21" s="150"/>
      <c r="Y21" s="150"/>
      <c r="Z21" s="62"/>
      <c r="AA21" s="150"/>
      <c r="AB21" s="150"/>
      <c r="AC21" s="150"/>
      <c r="AD21" s="150"/>
      <c r="AE21" s="150"/>
      <c r="AF21" s="150"/>
      <c r="AG21" s="193"/>
      <c r="AH21" s="49"/>
    </row>
    <row r="22" spans="1:34" ht="20.25" customHeight="1" x14ac:dyDescent="0.5">
      <c r="A22" s="11" t="s">
        <v>24</v>
      </c>
      <c r="B22" s="150"/>
      <c r="C22" s="150"/>
      <c r="D22" s="150"/>
      <c r="E22" s="150"/>
      <c r="F22" s="150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150"/>
      <c r="S22" s="150"/>
      <c r="T22" s="150"/>
      <c r="U22" s="150"/>
      <c r="V22" s="150"/>
      <c r="W22" s="150"/>
      <c r="X22" s="150"/>
      <c r="Y22" s="150"/>
      <c r="Z22" s="62"/>
      <c r="AA22" s="150"/>
      <c r="AB22" s="150"/>
      <c r="AC22" s="150"/>
      <c r="AD22" s="150"/>
      <c r="AE22" s="150"/>
      <c r="AF22" s="150"/>
      <c r="AG22" s="193"/>
      <c r="AH22" s="49"/>
    </row>
    <row r="23" spans="1:34" ht="20.25" customHeight="1" x14ac:dyDescent="0.5">
      <c r="A23" s="11" t="s">
        <v>25</v>
      </c>
      <c r="B23" s="150"/>
      <c r="C23" s="150"/>
      <c r="D23" s="150"/>
      <c r="E23" s="150"/>
      <c r="F23" s="150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150"/>
      <c r="S23" s="150"/>
      <c r="T23" s="150"/>
      <c r="U23" s="150"/>
      <c r="V23" s="150"/>
      <c r="W23" s="150"/>
      <c r="X23" s="150"/>
      <c r="Y23" s="150"/>
      <c r="Z23" s="62"/>
      <c r="AA23" s="150"/>
      <c r="AB23" s="150"/>
      <c r="AC23" s="150"/>
      <c r="AD23" s="150"/>
      <c r="AE23" s="150"/>
      <c r="AF23" s="150"/>
      <c r="AG23" s="193"/>
      <c r="AH23" s="31"/>
    </row>
    <row r="24" spans="1:34" ht="20.25" customHeight="1" x14ac:dyDescent="0.5">
      <c r="A24" s="11" t="s">
        <v>17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150"/>
      <c r="AB24" s="150"/>
      <c r="AC24" s="150"/>
      <c r="AD24" s="150"/>
      <c r="AE24" s="150"/>
      <c r="AF24" s="62"/>
      <c r="AG24" s="193"/>
      <c r="AH24" s="49"/>
    </row>
    <row r="25" spans="1:34" ht="20.25" customHeight="1" x14ac:dyDescent="0.5">
      <c r="A25" s="11" t="s">
        <v>5</v>
      </c>
      <c r="B25" s="181">
        <v>0.63</v>
      </c>
      <c r="C25" s="181">
        <v>0.63</v>
      </c>
      <c r="D25" s="181">
        <v>0.63</v>
      </c>
      <c r="E25" s="181">
        <v>0.63</v>
      </c>
      <c r="F25" s="181">
        <v>0.63</v>
      </c>
      <c r="G25" s="181">
        <v>0.63</v>
      </c>
      <c r="H25" s="181">
        <v>0.63</v>
      </c>
      <c r="I25" s="181">
        <v>0.63</v>
      </c>
      <c r="J25" s="181">
        <v>0.63</v>
      </c>
      <c r="K25" s="181">
        <v>0.63</v>
      </c>
      <c r="L25" s="181">
        <v>0.63</v>
      </c>
      <c r="M25" s="181">
        <v>0.63</v>
      </c>
      <c r="N25" s="181">
        <v>0.63</v>
      </c>
      <c r="O25" s="181">
        <v>0.63</v>
      </c>
      <c r="P25" s="181">
        <v>0.63</v>
      </c>
      <c r="Q25" s="181">
        <v>0.63</v>
      </c>
      <c r="R25" s="181">
        <v>0.63</v>
      </c>
      <c r="S25" s="181">
        <v>0.63</v>
      </c>
      <c r="T25" s="181">
        <v>0.63</v>
      </c>
      <c r="U25" s="181">
        <v>0.63</v>
      </c>
      <c r="V25" s="181">
        <v>0.63</v>
      </c>
      <c r="W25" s="181">
        <v>0.63</v>
      </c>
      <c r="X25" s="181">
        <v>0.63</v>
      </c>
      <c r="Y25" s="181">
        <v>0.63</v>
      </c>
      <c r="Z25" s="181">
        <v>0.63</v>
      </c>
      <c r="AA25" s="181">
        <v>0.63</v>
      </c>
      <c r="AB25" s="181">
        <v>0.63</v>
      </c>
      <c r="AC25" s="181">
        <v>0.63</v>
      </c>
      <c r="AD25" s="181">
        <v>0.63</v>
      </c>
      <c r="AE25" s="181">
        <v>0.63</v>
      </c>
      <c r="AF25" s="181">
        <v>0.63</v>
      </c>
      <c r="AG25" s="193"/>
      <c r="AH25" s="49"/>
    </row>
    <row r="26" spans="1:34" ht="20.25" customHeight="1" x14ac:dyDescent="0.5">
      <c r="A26" s="11" t="s">
        <v>10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193"/>
      <c r="AH26" s="49"/>
    </row>
    <row r="27" spans="1:34" ht="20.25" customHeight="1" x14ac:dyDescent="0.5">
      <c r="A27" s="11" t="s">
        <v>7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193"/>
      <c r="AH27" s="49"/>
    </row>
    <row r="28" spans="1:34" ht="20.25" customHeight="1" x14ac:dyDescent="0.5">
      <c r="A28" s="7"/>
      <c r="B28" s="120">
        <f>SUM(B17+B18+B19+B24+B25+B26+B27)</f>
        <v>14.41</v>
      </c>
      <c r="C28" s="120">
        <f t="shared" ref="C28:Z28" si="2">SUM(C17+C18+C19+C24+C25+C26+C27)</f>
        <v>14.22</v>
      </c>
      <c r="D28" s="120">
        <f t="shared" si="2"/>
        <v>12.66</v>
      </c>
      <c r="E28" s="120">
        <f t="shared" si="2"/>
        <v>14</v>
      </c>
      <c r="F28" s="120">
        <f t="shared" si="2"/>
        <v>12.840000000000002</v>
      </c>
      <c r="G28" s="120">
        <f t="shared" si="2"/>
        <v>14.13</v>
      </c>
      <c r="H28" s="120">
        <f t="shared" si="2"/>
        <v>14.89</v>
      </c>
      <c r="I28" s="120">
        <f t="shared" si="2"/>
        <v>13.510000000000002</v>
      </c>
      <c r="J28" s="120">
        <f t="shared" si="2"/>
        <v>12.930000000000001</v>
      </c>
      <c r="K28" s="120">
        <f t="shared" si="2"/>
        <v>12.73</v>
      </c>
      <c r="L28" s="120">
        <f t="shared" si="2"/>
        <v>14.08</v>
      </c>
      <c r="M28" s="120">
        <f t="shared" si="2"/>
        <v>13.610000000000001</v>
      </c>
      <c r="N28" s="120">
        <f t="shared" si="2"/>
        <v>14.07</v>
      </c>
      <c r="O28" s="120">
        <f t="shared" si="2"/>
        <v>14.690000000000001</v>
      </c>
      <c r="P28" s="120">
        <f t="shared" si="2"/>
        <v>14.96</v>
      </c>
      <c r="Q28" s="120">
        <f t="shared" si="2"/>
        <v>13.21</v>
      </c>
      <c r="R28" s="120">
        <f t="shared" si="2"/>
        <v>13.88</v>
      </c>
      <c r="S28" s="120">
        <f t="shared" si="2"/>
        <v>12.88</v>
      </c>
      <c r="T28" s="120">
        <f t="shared" si="2"/>
        <v>12.780000000000001</v>
      </c>
      <c r="U28" s="120">
        <f t="shared" si="2"/>
        <v>14.05</v>
      </c>
      <c r="V28" s="120">
        <f t="shared" si="2"/>
        <v>16</v>
      </c>
      <c r="W28" s="120">
        <f t="shared" si="2"/>
        <v>12.16</v>
      </c>
      <c r="X28" s="120">
        <f t="shared" si="2"/>
        <v>14.05</v>
      </c>
      <c r="Y28" s="120">
        <f t="shared" si="2"/>
        <v>13.23</v>
      </c>
      <c r="Z28" s="120">
        <f t="shared" si="2"/>
        <v>12.100000000000001</v>
      </c>
      <c r="AA28" s="120">
        <f t="shared" ref="AA28:AF28" si="3">SUM(AA17+AA18+AA19+AA24+AA25+AA26+AA27)</f>
        <v>13.3</v>
      </c>
      <c r="AB28" s="120">
        <f t="shared" si="3"/>
        <v>14.270000000000001</v>
      </c>
      <c r="AC28" s="120">
        <f t="shared" si="3"/>
        <v>13.620000000000001</v>
      </c>
      <c r="AD28" s="120">
        <f t="shared" si="3"/>
        <v>14.840000000000002</v>
      </c>
      <c r="AE28" s="120">
        <f t="shared" si="3"/>
        <v>14.72</v>
      </c>
      <c r="AF28" s="120">
        <f t="shared" si="3"/>
        <v>14.4</v>
      </c>
      <c r="AG28" s="193">
        <f>AVERAGE(C28:AF28)</f>
        <v>13.760333333333337</v>
      </c>
      <c r="AH28" s="33"/>
    </row>
    <row r="29" spans="1:34" ht="20.25" customHeight="1" x14ac:dyDescent="0.5">
      <c r="A29" s="8" t="s">
        <v>11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193"/>
      <c r="AH29" s="33" t="s">
        <v>37</v>
      </c>
    </row>
    <row r="30" spans="1:34" ht="20.25" customHeight="1" x14ac:dyDescent="0.5">
      <c r="A30" s="7" t="s">
        <v>12</v>
      </c>
      <c r="B30" s="153">
        <v>1.94496</v>
      </c>
      <c r="C30" s="153">
        <v>1.782016</v>
      </c>
      <c r="D30" s="153">
        <v>1.328384</v>
      </c>
      <c r="E30" s="153">
        <v>2.2942719999999999</v>
      </c>
      <c r="F30" s="153">
        <v>0</v>
      </c>
      <c r="G30" s="153">
        <v>0</v>
      </c>
      <c r="H30" s="153">
        <v>2.3713280000000001</v>
      </c>
      <c r="I30" s="153">
        <v>2.3535360000000001</v>
      </c>
      <c r="J30" s="153">
        <v>2.2259199999999999</v>
      </c>
      <c r="K30" s="153">
        <v>2.0441600000000002</v>
      </c>
      <c r="L30" s="153">
        <v>1.2958719999999999</v>
      </c>
      <c r="M30" s="153">
        <v>2.4088319999999999</v>
      </c>
      <c r="N30" s="153">
        <v>2.3398720000000002</v>
      </c>
      <c r="O30" s="153">
        <v>1.6089279999999999</v>
      </c>
      <c r="P30" s="153">
        <v>2.314368</v>
      </c>
      <c r="Q30" s="153">
        <v>0</v>
      </c>
      <c r="R30" s="153">
        <v>0</v>
      </c>
      <c r="S30" s="153">
        <v>0</v>
      </c>
      <c r="T30" s="153">
        <v>2.0439039999999999</v>
      </c>
      <c r="U30" s="153">
        <v>1.788608</v>
      </c>
      <c r="V30" s="153">
        <v>1.788608</v>
      </c>
      <c r="W30" s="153">
        <v>1.9833689999999999</v>
      </c>
      <c r="X30" s="153">
        <v>1.6130469999999999</v>
      </c>
      <c r="Y30" s="153">
        <v>0</v>
      </c>
      <c r="Z30" s="153">
        <v>0</v>
      </c>
      <c r="AA30" s="153">
        <v>0</v>
      </c>
      <c r="AB30" s="153">
        <v>0</v>
      </c>
      <c r="AC30" s="153">
        <v>0</v>
      </c>
      <c r="AD30" s="153">
        <v>0</v>
      </c>
      <c r="AE30" s="153">
        <v>0</v>
      </c>
      <c r="AF30" s="153">
        <v>1.0133760000000001</v>
      </c>
      <c r="AG30" s="193"/>
      <c r="AH30" s="33" t="s">
        <v>34</v>
      </c>
    </row>
    <row r="31" spans="1:34" ht="20.25" customHeight="1" x14ac:dyDescent="0.5">
      <c r="A31" s="7" t="s">
        <v>27</v>
      </c>
      <c r="B31" s="153">
        <v>0</v>
      </c>
      <c r="C31" s="153">
        <v>0</v>
      </c>
      <c r="D31" s="153">
        <v>0</v>
      </c>
      <c r="E31" s="153">
        <v>0</v>
      </c>
      <c r="F31" s="153">
        <v>2.2456320000000001</v>
      </c>
      <c r="G31" s="153">
        <v>2.4615680000000002</v>
      </c>
      <c r="H31" s="153">
        <v>0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2.0706560000000001</v>
      </c>
      <c r="R31" s="153">
        <v>1.992448</v>
      </c>
      <c r="S31" s="153">
        <v>1.124352</v>
      </c>
      <c r="T31" s="153">
        <v>0</v>
      </c>
      <c r="U31" s="153">
        <v>0</v>
      </c>
      <c r="V31" s="153">
        <v>0</v>
      </c>
      <c r="W31" s="153">
        <v>0</v>
      </c>
      <c r="X31" s="153">
        <v>0</v>
      </c>
      <c r="Y31" s="153">
        <v>1.9956480000000001</v>
      </c>
      <c r="Z31" s="153">
        <v>1.546624</v>
      </c>
      <c r="AA31" s="153">
        <v>1.7770239999999999</v>
      </c>
      <c r="AB31" s="153">
        <v>1.991168</v>
      </c>
      <c r="AC31" s="153">
        <v>2.4847359999999998</v>
      </c>
      <c r="AD31" s="153">
        <v>2.3549440000000001</v>
      </c>
      <c r="AE31" s="153">
        <v>2.1148159999999998</v>
      </c>
      <c r="AF31" s="153">
        <v>0</v>
      </c>
      <c r="AG31" s="193">
        <f>SUM(B31:AF31)</f>
        <v>24.159616</v>
      </c>
      <c r="AH31" s="122">
        <v>0</v>
      </c>
    </row>
    <row r="32" spans="1:34" ht="20.25" customHeight="1" x14ac:dyDescent="0.5">
      <c r="A32" s="7" t="s">
        <v>4</v>
      </c>
      <c r="B32" s="153">
        <v>1.1785999999999603</v>
      </c>
      <c r="C32" s="153">
        <v>1.3167000000000826</v>
      </c>
      <c r="D32" s="153">
        <v>1.0144000000000233</v>
      </c>
      <c r="E32" s="153">
        <v>1.369599999999991</v>
      </c>
      <c r="F32" s="153">
        <v>1.1378999999999451</v>
      </c>
      <c r="G32" s="153">
        <v>0.57699999999999818</v>
      </c>
      <c r="H32" s="153">
        <v>0.58500000000003627</v>
      </c>
      <c r="I32" s="153">
        <v>1.2754999999999654</v>
      </c>
      <c r="J32" s="153">
        <v>1.3225999999999658</v>
      </c>
      <c r="K32" s="153">
        <v>1.3343000000000984</v>
      </c>
      <c r="L32" s="153">
        <v>1.2392999999999574</v>
      </c>
      <c r="M32" s="153">
        <v>1.4399999999999409</v>
      </c>
      <c r="N32" s="153">
        <v>1.3011000000000195</v>
      </c>
      <c r="O32" s="153">
        <v>1.2119000000000142</v>
      </c>
      <c r="P32" s="153">
        <v>1.2799999999999727</v>
      </c>
      <c r="Q32" s="153">
        <v>1.364400000000046</v>
      </c>
      <c r="R32" s="153">
        <v>1.2957999999999856</v>
      </c>
      <c r="S32" s="153">
        <v>1.3383999999999787</v>
      </c>
      <c r="T32" s="153">
        <v>1.1299000000000206</v>
      </c>
      <c r="U32" s="153">
        <v>1.265700000000038</v>
      </c>
      <c r="V32" s="153">
        <v>1.2450999999999794</v>
      </c>
      <c r="W32" s="153">
        <v>1.2924000000000433</v>
      </c>
      <c r="X32" s="153">
        <v>1.3809999999999718</v>
      </c>
      <c r="Y32" s="153">
        <v>1.2423999999999751</v>
      </c>
      <c r="Z32" s="153">
        <v>1.3065000000000282</v>
      </c>
      <c r="AA32" s="153">
        <v>1.0810999999999922</v>
      </c>
      <c r="AB32" s="153">
        <v>1.0452000000000226</v>
      </c>
      <c r="AC32" s="153">
        <v>0.70819999999991978</v>
      </c>
      <c r="AD32" s="153">
        <v>0.70810000000005857</v>
      </c>
      <c r="AE32" s="153">
        <v>1.5150999999999613</v>
      </c>
      <c r="AF32" s="153">
        <v>1.489400000000046</v>
      </c>
      <c r="AG32" s="193"/>
    </row>
    <row r="33" spans="1:33" ht="20.25" customHeight="1" x14ac:dyDescent="0.5">
      <c r="A33" s="7" t="s">
        <v>13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3"/>
    </row>
    <row r="34" spans="1:33" ht="20.25" customHeight="1" x14ac:dyDescent="0.5">
      <c r="A34" s="7" t="s">
        <v>10</v>
      </c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3"/>
    </row>
    <row r="35" spans="1:33" ht="20.25" customHeight="1" x14ac:dyDescent="0.5">
      <c r="A35" s="8"/>
      <c r="B35" s="120">
        <f t="shared" ref="B35:AF35" si="4">SUM(B30:B34)</f>
        <v>3.1235599999999604</v>
      </c>
      <c r="C35" s="120">
        <f t="shared" si="4"/>
        <v>3.0987160000000826</v>
      </c>
      <c r="D35" s="120">
        <f t="shared" si="4"/>
        <v>2.3427840000000231</v>
      </c>
      <c r="E35" s="120">
        <f t="shared" si="4"/>
        <v>3.6638719999999907</v>
      </c>
      <c r="F35" s="120">
        <f t="shared" si="4"/>
        <v>3.3835319999999451</v>
      </c>
      <c r="G35" s="120">
        <f t="shared" si="4"/>
        <v>3.0385679999999984</v>
      </c>
      <c r="H35" s="120">
        <f t="shared" si="4"/>
        <v>2.9563280000000365</v>
      </c>
      <c r="I35" s="120">
        <f t="shared" si="4"/>
        <v>3.6290359999999655</v>
      </c>
      <c r="J35" s="120">
        <f t="shared" si="4"/>
        <v>3.5485199999999657</v>
      </c>
      <c r="K35" s="120">
        <f t="shared" si="4"/>
        <v>3.3784600000000986</v>
      </c>
      <c r="L35" s="120">
        <f t="shared" si="4"/>
        <v>2.5351719999999576</v>
      </c>
      <c r="M35" s="120">
        <f t="shared" si="4"/>
        <v>3.8488319999999407</v>
      </c>
      <c r="N35" s="120">
        <f t="shared" si="4"/>
        <v>3.6409720000000196</v>
      </c>
      <c r="O35" s="120">
        <f t="shared" si="4"/>
        <v>2.8208280000000139</v>
      </c>
      <c r="P35" s="120">
        <f t="shared" si="4"/>
        <v>3.5943679999999727</v>
      </c>
      <c r="Q35" s="120">
        <f t="shared" si="4"/>
        <v>3.4350560000000461</v>
      </c>
      <c r="R35" s="120">
        <f t="shared" si="4"/>
        <v>3.2882479999999856</v>
      </c>
      <c r="S35" s="120">
        <f t="shared" si="4"/>
        <v>2.4627519999999787</v>
      </c>
      <c r="T35" s="120">
        <f t="shared" si="4"/>
        <v>3.1738040000000205</v>
      </c>
      <c r="U35" s="120">
        <f t="shared" si="4"/>
        <v>3.054308000000038</v>
      </c>
      <c r="V35" s="120">
        <f t="shared" si="4"/>
        <v>3.0337079999999794</v>
      </c>
      <c r="W35" s="120">
        <f t="shared" si="4"/>
        <v>3.275769000000043</v>
      </c>
      <c r="X35" s="120">
        <f t="shared" si="4"/>
        <v>2.9940469999999717</v>
      </c>
      <c r="Y35" s="120">
        <f t="shared" si="4"/>
        <v>3.2380479999999752</v>
      </c>
      <c r="Z35" s="120">
        <f t="shared" si="4"/>
        <v>2.8531240000000282</v>
      </c>
      <c r="AA35" s="120">
        <f t="shared" si="4"/>
        <v>2.8581239999999921</v>
      </c>
      <c r="AB35" s="120">
        <f t="shared" si="4"/>
        <v>3.0363680000000226</v>
      </c>
      <c r="AC35" s="120">
        <f t="shared" si="4"/>
        <v>3.1929359999999196</v>
      </c>
      <c r="AD35" s="120">
        <f t="shared" si="4"/>
        <v>3.0630440000000587</v>
      </c>
      <c r="AE35" s="120">
        <f t="shared" si="4"/>
        <v>3.6299159999999611</v>
      </c>
      <c r="AF35" s="120">
        <f t="shared" si="4"/>
        <v>2.5027760000000461</v>
      </c>
      <c r="AG35" s="193">
        <f>AVERAGE(B35:AE35)</f>
        <v>3.1730933333333327</v>
      </c>
    </row>
    <row r="36" spans="1:33" ht="20.25" customHeight="1" x14ac:dyDescent="0.5">
      <c r="A36" s="8" t="s">
        <v>14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193"/>
    </row>
    <row r="37" spans="1:33" ht="20.25" customHeight="1" x14ac:dyDescent="0.5">
      <c r="A37" s="7" t="s">
        <v>4</v>
      </c>
      <c r="B37" s="201">
        <v>0.5</v>
      </c>
      <c r="C37" s="62">
        <f t="shared" ref="C37:AF37" si="5">C7+C14+C27+C34+C36</f>
        <v>0</v>
      </c>
      <c r="D37" s="62">
        <f t="shared" si="5"/>
        <v>0</v>
      </c>
      <c r="E37" s="62">
        <f t="shared" si="5"/>
        <v>0</v>
      </c>
      <c r="F37" s="62">
        <f t="shared" si="5"/>
        <v>0</v>
      </c>
      <c r="G37" s="62">
        <f t="shared" si="5"/>
        <v>0</v>
      </c>
      <c r="H37" s="62">
        <f t="shared" si="5"/>
        <v>0</v>
      </c>
      <c r="I37" s="62">
        <f t="shared" si="5"/>
        <v>0</v>
      </c>
      <c r="J37" s="62">
        <f t="shared" si="5"/>
        <v>0</v>
      </c>
      <c r="K37" s="62">
        <f t="shared" si="5"/>
        <v>0</v>
      </c>
      <c r="L37" s="62">
        <f t="shared" si="5"/>
        <v>0</v>
      </c>
      <c r="M37" s="62">
        <f t="shared" si="5"/>
        <v>0</v>
      </c>
      <c r="N37" s="62">
        <f t="shared" si="5"/>
        <v>0</v>
      </c>
      <c r="O37" s="62">
        <f t="shared" si="5"/>
        <v>0</v>
      </c>
      <c r="P37" s="62">
        <f t="shared" si="5"/>
        <v>0</v>
      </c>
      <c r="Q37" s="62">
        <f t="shared" si="5"/>
        <v>0</v>
      </c>
      <c r="R37" s="62">
        <f t="shared" si="5"/>
        <v>0</v>
      </c>
      <c r="S37" s="62">
        <f t="shared" si="5"/>
        <v>0.10299999999999999</v>
      </c>
      <c r="T37" s="62">
        <f t="shared" si="5"/>
        <v>0</v>
      </c>
      <c r="U37" s="62">
        <f t="shared" si="5"/>
        <v>0</v>
      </c>
      <c r="V37" s="62">
        <f t="shared" si="5"/>
        <v>0</v>
      </c>
      <c r="W37" s="62">
        <f t="shared" si="5"/>
        <v>2.3E-2</v>
      </c>
      <c r="X37" s="62">
        <f t="shared" si="5"/>
        <v>0</v>
      </c>
      <c r="Y37" s="62">
        <f t="shared" si="5"/>
        <v>0</v>
      </c>
      <c r="Z37" s="62">
        <f t="shared" si="5"/>
        <v>0</v>
      </c>
      <c r="AA37" s="62">
        <f t="shared" si="5"/>
        <v>0</v>
      </c>
      <c r="AB37" s="62">
        <f t="shared" si="5"/>
        <v>0</v>
      </c>
      <c r="AC37" s="62">
        <f t="shared" si="5"/>
        <v>0</v>
      </c>
      <c r="AD37" s="62">
        <f t="shared" si="5"/>
        <v>0</v>
      </c>
      <c r="AE37" s="62">
        <f t="shared" si="5"/>
        <v>0</v>
      </c>
      <c r="AF37" s="62">
        <f t="shared" si="5"/>
        <v>0</v>
      </c>
      <c r="AG37" s="193">
        <f>AVERAGE(B37:AF37)</f>
        <v>2.0193548387096773E-2</v>
      </c>
    </row>
    <row r="38" spans="1:33" ht="20.25" customHeight="1" x14ac:dyDescent="0.5">
      <c r="A38" s="7" t="s">
        <v>15</v>
      </c>
      <c r="B38" s="120">
        <f>B8+B15+B28+B35+B37</f>
        <v>35.69755999999996</v>
      </c>
      <c r="C38" s="120">
        <f t="shared" ref="C38:AF38" si="6">C8+C15+C28+C35+C37</f>
        <v>35.228716000000084</v>
      </c>
      <c r="D38" s="120">
        <f t="shared" si="6"/>
        <v>32.447784000000027</v>
      </c>
      <c r="E38" s="120">
        <f t="shared" si="6"/>
        <v>35.274871999999988</v>
      </c>
      <c r="F38" s="120">
        <f t="shared" si="6"/>
        <v>33.471531999999947</v>
      </c>
      <c r="G38" s="120">
        <f t="shared" si="6"/>
        <v>35.445568000000002</v>
      </c>
      <c r="H38" s="120">
        <f t="shared" si="6"/>
        <v>35.895328000000035</v>
      </c>
      <c r="I38" s="120">
        <f t="shared" si="6"/>
        <v>35.256035999999966</v>
      </c>
      <c r="J38" s="120">
        <f t="shared" si="6"/>
        <v>34.199519999999971</v>
      </c>
      <c r="K38" s="120">
        <f t="shared" si="6"/>
        <v>33.070460000000097</v>
      </c>
      <c r="L38" s="120">
        <f t="shared" si="6"/>
        <v>34.626171999999961</v>
      </c>
      <c r="M38" s="120">
        <f t="shared" si="6"/>
        <v>35.555831999999938</v>
      </c>
      <c r="N38" s="120">
        <f t="shared" si="6"/>
        <v>33.517972000000022</v>
      </c>
      <c r="O38" s="120">
        <f t="shared" si="6"/>
        <v>36.084828000000016</v>
      </c>
      <c r="P38" s="120">
        <f t="shared" si="6"/>
        <v>36.561367999999973</v>
      </c>
      <c r="Q38" s="120">
        <f t="shared" si="6"/>
        <v>33.731056000000052</v>
      </c>
      <c r="R38" s="120">
        <f t="shared" si="6"/>
        <v>34.305247999999992</v>
      </c>
      <c r="S38" s="120">
        <f t="shared" si="6"/>
        <v>33.552751999999984</v>
      </c>
      <c r="T38" s="120">
        <f t="shared" si="6"/>
        <v>33.656804000000022</v>
      </c>
      <c r="U38" s="120">
        <f t="shared" si="6"/>
        <v>34.787308000000039</v>
      </c>
      <c r="V38" s="120">
        <f t="shared" si="6"/>
        <v>36.424707999999981</v>
      </c>
      <c r="W38" s="120">
        <f t="shared" si="6"/>
        <v>32.634769000000041</v>
      </c>
      <c r="X38" s="120">
        <f t="shared" si="6"/>
        <v>34.110046999999973</v>
      </c>
      <c r="Y38" s="120">
        <f t="shared" si="6"/>
        <v>33.313047999999974</v>
      </c>
      <c r="Z38" s="120">
        <f t="shared" si="6"/>
        <v>32.305124000000028</v>
      </c>
      <c r="AA38" s="120">
        <f t="shared" si="6"/>
        <v>34.281123999999991</v>
      </c>
      <c r="AB38" s="120">
        <f t="shared" si="6"/>
        <v>34.324368000000028</v>
      </c>
      <c r="AC38" s="120">
        <f t="shared" si="6"/>
        <v>34.122935999999918</v>
      </c>
      <c r="AD38" s="120">
        <f t="shared" si="6"/>
        <v>33.389044000000062</v>
      </c>
      <c r="AE38" s="120">
        <f t="shared" si="6"/>
        <v>35.032915999999958</v>
      </c>
      <c r="AF38" s="120">
        <f t="shared" si="6"/>
        <v>33.854776000000044</v>
      </c>
      <c r="AG38" s="193"/>
    </row>
    <row r="39" spans="1:33" ht="20.25" customHeight="1" x14ac:dyDescent="0.5">
      <c r="A39" s="7" t="s">
        <v>16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93"/>
    </row>
    <row r="40" spans="1:33" ht="20.25" customHeight="1" x14ac:dyDescent="0.5">
      <c r="A40" s="8" t="s">
        <v>20</v>
      </c>
      <c r="B40" s="120">
        <f t="shared" ref="B40:AF40" si="7">B38-B39</f>
        <v>35.69755999999996</v>
      </c>
      <c r="C40" s="120">
        <f t="shared" si="7"/>
        <v>35.228716000000084</v>
      </c>
      <c r="D40" s="120">
        <f t="shared" si="7"/>
        <v>32.447784000000027</v>
      </c>
      <c r="E40" s="120">
        <f t="shared" si="7"/>
        <v>35.274871999999988</v>
      </c>
      <c r="F40" s="120">
        <f t="shared" si="7"/>
        <v>33.471531999999947</v>
      </c>
      <c r="G40" s="120">
        <f t="shared" si="7"/>
        <v>35.445568000000002</v>
      </c>
      <c r="H40" s="120">
        <f t="shared" si="7"/>
        <v>35.895328000000035</v>
      </c>
      <c r="I40" s="120">
        <f t="shared" si="7"/>
        <v>35.256035999999966</v>
      </c>
      <c r="J40" s="120">
        <f t="shared" si="7"/>
        <v>34.199519999999971</v>
      </c>
      <c r="K40" s="120">
        <f t="shared" si="7"/>
        <v>33.070460000000097</v>
      </c>
      <c r="L40" s="120">
        <f t="shared" si="7"/>
        <v>34.626171999999961</v>
      </c>
      <c r="M40" s="120">
        <f t="shared" si="7"/>
        <v>35.555831999999938</v>
      </c>
      <c r="N40" s="120">
        <f t="shared" si="7"/>
        <v>33.517972000000022</v>
      </c>
      <c r="O40" s="120">
        <f t="shared" si="7"/>
        <v>36.084828000000016</v>
      </c>
      <c r="P40" s="120">
        <f t="shared" si="7"/>
        <v>36.561367999999973</v>
      </c>
      <c r="Q40" s="120">
        <f t="shared" si="7"/>
        <v>33.731056000000052</v>
      </c>
      <c r="R40" s="120">
        <f t="shared" si="7"/>
        <v>34.305247999999992</v>
      </c>
      <c r="S40" s="120">
        <f t="shared" si="7"/>
        <v>33.552751999999984</v>
      </c>
      <c r="T40" s="120">
        <f t="shared" si="7"/>
        <v>33.656804000000022</v>
      </c>
      <c r="U40" s="120">
        <f t="shared" si="7"/>
        <v>34.787308000000039</v>
      </c>
      <c r="V40" s="120">
        <f t="shared" si="7"/>
        <v>36.424707999999981</v>
      </c>
      <c r="W40" s="120">
        <f t="shared" si="7"/>
        <v>32.634769000000041</v>
      </c>
      <c r="X40" s="120">
        <f t="shared" si="7"/>
        <v>34.110046999999973</v>
      </c>
      <c r="Y40" s="120">
        <f t="shared" si="7"/>
        <v>33.313047999999974</v>
      </c>
      <c r="Z40" s="120">
        <f t="shared" si="7"/>
        <v>32.305124000000028</v>
      </c>
      <c r="AA40" s="120">
        <f t="shared" si="7"/>
        <v>34.281123999999991</v>
      </c>
      <c r="AB40" s="120">
        <f t="shared" si="7"/>
        <v>34.324368000000028</v>
      </c>
      <c r="AC40" s="120">
        <f t="shared" si="7"/>
        <v>34.122935999999918</v>
      </c>
      <c r="AD40" s="120">
        <f t="shared" si="7"/>
        <v>33.389044000000062</v>
      </c>
      <c r="AE40" s="120">
        <f t="shared" si="7"/>
        <v>35.032915999999958</v>
      </c>
      <c r="AF40" s="120">
        <f t="shared" si="7"/>
        <v>33.854776000000044</v>
      </c>
      <c r="AG40" s="193">
        <f>AVERAGE(B40:AF40)</f>
        <v>34.392244387096774</v>
      </c>
    </row>
    <row r="41" spans="1:33" ht="20.25" customHeight="1" x14ac:dyDescent="0.45">
      <c r="A41" s="8"/>
      <c r="B41" s="145"/>
      <c r="C41" s="144"/>
      <c r="D41" s="144"/>
      <c r="E41" s="144"/>
      <c r="F41" s="144"/>
      <c r="G41" s="144"/>
      <c r="H41" s="155"/>
      <c r="I41" s="156"/>
      <c r="J41" s="156"/>
      <c r="K41" s="156"/>
      <c r="L41" s="156"/>
      <c r="M41" s="156"/>
      <c r="N41" s="156"/>
      <c r="O41" s="156"/>
      <c r="P41" s="156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9"/>
    </row>
    <row r="42" spans="1:33" ht="20.25" customHeight="1" x14ac:dyDescent="0.45">
      <c r="A42" s="31" t="s">
        <v>32</v>
      </c>
      <c r="B42" s="155"/>
      <c r="C42" s="155"/>
      <c r="D42" s="155"/>
      <c r="E42" s="155"/>
      <c r="F42" s="155"/>
      <c r="G42" s="155"/>
      <c r="H42" s="155"/>
      <c r="I42" s="156"/>
      <c r="J42" s="156"/>
      <c r="K42" s="156"/>
      <c r="L42" s="156"/>
      <c r="M42" s="156"/>
      <c r="N42" s="156"/>
      <c r="O42" s="156"/>
      <c r="P42" s="156"/>
      <c r="Q42" s="155"/>
      <c r="R42" s="155"/>
      <c r="S42" s="155"/>
      <c r="T42" s="155"/>
      <c r="U42" s="155"/>
      <c r="V42" s="155"/>
      <c r="W42" s="155"/>
      <c r="X42" s="155"/>
      <c r="Y42" s="155"/>
      <c r="Z42" s="156"/>
      <c r="AA42" s="156"/>
      <c r="AB42" s="156"/>
      <c r="AC42" s="156"/>
      <c r="AD42" s="156"/>
      <c r="AE42" s="156"/>
      <c r="AF42" s="156"/>
      <c r="AG42" s="200"/>
    </row>
    <row r="43" spans="1:33" ht="20.25" customHeight="1" x14ac:dyDescent="0.45">
      <c r="A43" s="49" t="s">
        <v>33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9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55" zoomScaleNormal="55" zoomScalePageLayoutView="55" workbookViewId="0">
      <pane xSplit="1" ySplit="4" topLeftCell="F5" activePane="bottomRight" state="frozen"/>
      <selection pane="topRight" activeCell="B1" sqref="B1"/>
      <selection pane="bottomLeft" activeCell="A12" sqref="A12"/>
      <selection pane="bottomRight" activeCell="AG12" sqref="AG12"/>
    </sheetView>
  </sheetViews>
  <sheetFormatPr defaultColWidth="11.53515625" defaultRowHeight="20.25" customHeight="1" x14ac:dyDescent="0.45"/>
  <cols>
    <col min="1" max="1" width="32.3046875" style="49" customWidth="1"/>
    <col min="2" max="31" width="8.3046875" style="49" customWidth="1"/>
    <col min="32" max="32" width="11.921875" style="88" customWidth="1"/>
    <col min="33" max="33" width="18" style="49" customWidth="1"/>
    <col min="34" max="16384" width="11.53515625" style="49"/>
  </cols>
  <sheetData>
    <row r="1" spans="1:34" ht="20.25" customHeight="1" x14ac:dyDescent="0.4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4" ht="20.25" customHeight="1" x14ac:dyDescent="0.4">
      <c r="A2" s="27">
        <v>44501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4" ht="20.25" customHeight="1" x14ac:dyDescent="0.4">
      <c r="A3" s="29" t="s">
        <v>19</v>
      </c>
      <c r="Z3" s="50"/>
      <c r="AA3" s="81"/>
      <c r="AB3" s="50"/>
      <c r="AC3" s="50"/>
      <c r="AD3" s="50"/>
      <c r="AE3" s="50"/>
      <c r="AF3" s="169"/>
      <c r="AG3" s="165" t="s">
        <v>39</v>
      </c>
    </row>
    <row r="4" spans="1:34" ht="20.25" customHeight="1" x14ac:dyDescent="0.4">
      <c r="A4" s="31"/>
      <c r="B4" s="80">
        <v>1</v>
      </c>
      <c r="C4" s="80">
        <v>2</v>
      </c>
      <c r="D4" s="80">
        <v>3</v>
      </c>
      <c r="E4" s="80">
        <v>4</v>
      </c>
      <c r="F4" s="80">
        <v>5</v>
      </c>
      <c r="G4" s="80">
        <v>6</v>
      </c>
      <c r="H4" s="80">
        <v>7</v>
      </c>
      <c r="I4" s="80">
        <v>8</v>
      </c>
      <c r="J4" s="80">
        <v>9</v>
      </c>
      <c r="K4" s="80">
        <v>10</v>
      </c>
      <c r="L4" s="80">
        <v>11</v>
      </c>
      <c r="M4" s="80">
        <v>12</v>
      </c>
      <c r="N4" s="80">
        <v>13</v>
      </c>
      <c r="O4" s="80">
        <v>14</v>
      </c>
      <c r="P4" s="80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63">
        <v>29</v>
      </c>
      <c r="AE4" s="63">
        <v>30</v>
      </c>
      <c r="AF4" s="132" t="s">
        <v>28</v>
      </c>
      <c r="AG4" s="165" t="s">
        <v>38</v>
      </c>
    </row>
    <row r="5" spans="1:34" ht="20.25" customHeight="1" x14ac:dyDescent="0.4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33"/>
    </row>
    <row r="6" spans="1:34" ht="20.25" customHeight="1" x14ac:dyDescent="0.4">
      <c r="A6" s="31" t="s">
        <v>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52"/>
      <c r="AG6" s="33" t="s">
        <v>35</v>
      </c>
    </row>
    <row r="7" spans="1:34" ht="20.25" customHeight="1" x14ac:dyDescent="0.4">
      <c r="A7" s="31" t="s">
        <v>2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52"/>
      <c r="AG7" s="33" t="s">
        <v>34</v>
      </c>
    </row>
    <row r="8" spans="1:34" ht="20.25" customHeight="1" x14ac:dyDescent="0.4">
      <c r="A8" s="31"/>
      <c r="B8" s="52">
        <f t="shared" ref="B8:AE8" si="0">SUM(B6:B7)</f>
        <v>0</v>
      </c>
      <c r="C8" s="52">
        <f t="shared" si="0"/>
        <v>0</v>
      </c>
      <c r="D8" s="52">
        <f t="shared" si="0"/>
        <v>0</v>
      </c>
      <c r="E8" s="52">
        <f t="shared" si="0"/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  <c r="R8" s="52">
        <f t="shared" si="0"/>
        <v>0</v>
      </c>
      <c r="S8" s="52">
        <f t="shared" si="0"/>
        <v>0</v>
      </c>
      <c r="T8" s="52">
        <f t="shared" si="0"/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52">
        <f t="shared" si="0"/>
        <v>0</v>
      </c>
      <c r="AE8" s="52">
        <f t="shared" si="0"/>
        <v>0</v>
      </c>
      <c r="AF8" s="52">
        <f>AVERAGE(B8:AE8)</f>
        <v>0</v>
      </c>
      <c r="AG8" s="86">
        <v>0</v>
      </c>
    </row>
    <row r="9" spans="1:34" ht="20.25" customHeight="1" x14ac:dyDescent="0.4">
      <c r="A9" s="32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34" ht="20.25" customHeight="1" x14ac:dyDescent="0.4">
      <c r="A10" s="31" t="s">
        <v>18</v>
      </c>
      <c r="B10" s="111">
        <v>14.69</v>
      </c>
      <c r="C10" s="111">
        <v>14.554</v>
      </c>
      <c r="D10" s="111">
        <v>14.537000000000001</v>
      </c>
      <c r="E10" s="111">
        <v>14.329000000000001</v>
      </c>
      <c r="F10" s="111">
        <v>15.738</v>
      </c>
      <c r="G10" s="111">
        <v>15.319000000000001</v>
      </c>
      <c r="H10" s="121">
        <v>15.131</v>
      </c>
      <c r="I10" s="121">
        <v>13.212</v>
      </c>
      <c r="J10" s="121">
        <v>13.303000000000001</v>
      </c>
      <c r="K10" s="121">
        <v>13.0151</v>
      </c>
      <c r="L10" s="121">
        <v>13.343</v>
      </c>
      <c r="M10" s="121">
        <v>13.304</v>
      </c>
      <c r="N10" s="121">
        <v>13.035</v>
      </c>
      <c r="O10" s="121">
        <v>12.742000000000001</v>
      </c>
      <c r="P10" s="121">
        <v>12.63</v>
      </c>
      <c r="Q10" s="121">
        <v>12.779</v>
      </c>
      <c r="R10" s="121">
        <v>13.653</v>
      </c>
      <c r="S10" s="121">
        <v>13.391</v>
      </c>
      <c r="T10" s="121">
        <v>12.957000000000001</v>
      </c>
      <c r="U10" s="121">
        <v>13.624000000000001</v>
      </c>
      <c r="V10" s="121">
        <v>12.05</v>
      </c>
      <c r="W10" s="121">
        <v>12.949</v>
      </c>
      <c r="X10" s="121">
        <v>11.974</v>
      </c>
      <c r="Y10" s="121">
        <v>12.794</v>
      </c>
      <c r="Z10" s="121">
        <v>13.138999999999999</v>
      </c>
      <c r="AA10" s="121">
        <v>12.362</v>
      </c>
      <c r="AB10" s="121">
        <v>12.497</v>
      </c>
      <c r="AC10" s="51">
        <v>12.743</v>
      </c>
      <c r="AD10" s="51">
        <v>13.143000000000001</v>
      </c>
      <c r="AE10" s="51">
        <v>13.926</v>
      </c>
      <c r="AF10" s="52"/>
      <c r="AG10" s="95" t="s">
        <v>36</v>
      </c>
    </row>
    <row r="11" spans="1:34" ht="20.25" customHeight="1" x14ac:dyDescent="0.45">
      <c r="A11" s="33" t="s">
        <v>26</v>
      </c>
      <c r="B11" s="122">
        <v>-0.30678</v>
      </c>
      <c r="C11" s="122">
        <v>-0.53700000000000003</v>
      </c>
      <c r="D11" s="122">
        <v>-0.54500000000000004</v>
      </c>
      <c r="E11" s="122">
        <v>-0.53200000000000003</v>
      </c>
      <c r="F11" s="122">
        <v>-0.53200000000000003</v>
      </c>
      <c r="G11" s="122">
        <v>-0.53200000000000003</v>
      </c>
      <c r="H11" s="122">
        <v>-0.55400000000000005</v>
      </c>
      <c r="I11" s="122">
        <v>-0.48799999999999999</v>
      </c>
      <c r="J11" s="122">
        <v>-0.42899999999999999</v>
      </c>
      <c r="K11" s="122">
        <v>-0.442</v>
      </c>
      <c r="L11" s="122">
        <v>-0.216</v>
      </c>
      <c r="M11" s="122">
        <v>-0.30099999999999999</v>
      </c>
      <c r="N11" s="122">
        <v>-0.30099999999999999</v>
      </c>
      <c r="O11" s="122">
        <v>-0.46899999999999997</v>
      </c>
      <c r="P11" s="122">
        <v>-0.47399999999999998</v>
      </c>
      <c r="Q11" s="122">
        <v>-0.47299999999999998</v>
      </c>
      <c r="R11" s="122">
        <v>-0.44</v>
      </c>
      <c r="S11" s="122">
        <v>-0.41599999999999998</v>
      </c>
      <c r="T11" s="122">
        <v>-0.46800000000000003</v>
      </c>
      <c r="U11" s="161">
        <v>-0.46800000000000003</v>
      </c>
      <c r="V11" s="161">
        <v>-0.443</v>
      </c>
      <c r="W11" s="161">
        <v>-0.26100000000000001</v>
      </c>
      <c r="X11" s="161">
        <v>-0.28599999999999998</v>
      </c>
      <c r="Y11" s="161">
        <v>-0.14499999999999999</v>
      </c>
      <c r="Z11" s="161">
        <v>-0.14499999999999999</v>
      </c>
      <c r="AA11" s="161">
        <v>-0.156</v>
      </c>
      <c r="AB11" s="161">
        <v>-0.13300000000000001</v>
      </c>
      <c r="AC11" s="58">
        <v>-2.1999999999999999E-2</v>
      </c>
      <c r="AD11" s="58">
        <v>-0.184</v>
      </c>
      <c r="AE11" s="58">
        <v>-0.30199999999999999</v>
      </c>
      <c r="AF11" s="52"/>
      <c r="AG11" s="86">
        <f>SUM(B11:AF11)</f>
        <v>-11.000779999999999</v>
      </c>
      <c r="AH11" s="172"/>
    </row>
    <row r="12" spans="1:34" ht="20.25" customHeight="1" x14ac:dyDescent="0.4">
      <c r="A12" s="31" t="s">
        <v>5</v>
      </c>
      <c r="B12" s="122">
        <v>2.8690000000000002</v>
      </c>
      <c r="C12" s="122">
        <v>2.76</v>
      </c>
      <c r="D12" s="122">
        <v>2.8250000000000002</v>
      </c>
      <c r="E12" s="122">
        <v>2.7429999999999999</v>
      </c>
      <c r="F12" s="122">
        <v>2.7040000000000002</v>
      </c>
      <c r="G12" s="122">
        <v>2.6930000000000001</v>
      </c>
      <c r="H12" s="122">
        <v>2.665</v>
      </c>
      <c r="I12" s="122">
        <v>2.7309999999999999</v>
      </c>
      <c r="J12" s="122">
        <v>2.9449999999999998</v>
      </c>
      <c r="K12" s="121">
        <v>2.9590000000000001</v>
      </c>
      <c r="L12" s="122">
        <v>2.948</v>
      </c>
      <c r="M12" s="122">
        <v>3.198</v>
      </c>
      <c r="N12" s="122">
        <v>3.198</v>
      </c>
      <c r="O12" s="122">
        <v>2.927</v>
      </c>
      <c r="P12" s="122">
        <v>2.9620000000000002</v>
      </c>
      <c r="Q12" s="122">
        <v>2.8969999999999998</v>
      </c>
      <c r="R12" s="122">
        <v>2.8929999999999998</v>
      </c>
      <c r="S12" s="121">
        <v>2.54</v>
      </c>
      <c r="T12" s="122">
        <v>2.512</v>
      </c>
      <c r="U12" s="122">
        <v>2.512</v>
      </c>
      <c r="V12" s="122">
        <v>2.4969999999999999</v>
      </c>
      <c r="W12" s="122">
        <v>2.7210000000000001</v>
      </c>
      <c r="X12" s="122">
        <v>2.77</v>
      </c>
      <c r="Y12" s="122">
        <v>2.903</v>
      </c>
      <c r="Z12" s="122">
        <v>2.8479999999999999</v>
      </c>
      <c r="AA12" s="122">
        <v>3.1720000000000002</v>
      </c>
      <c r="AB12" s="122">
        <v>3.2709999999999999</v>
      </c>
      <c r="AC12" s="55">
        <v>3.198</v>
      </c>
      <c r="AD12" s="55">
        <v>2.7829999999999999</v>
      </c>
      <c r="AE12" s="55">
        <v>2.8719999999999999</v>
      </c>
      <c r="AF12" s="52"/>
    </row>
    <row r="13" spans="1:34" ht="20.25" customHeight="1" x14ac:dyDescent="0.4">
      <c r="A13" s="31" t="s">
        <v>6</v>
      </c>
      <c r="B13" s="122">
        <v>0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55">
        <v>0</v>
      </c>
      <c r="AD13" s="55">
        <v>0</v>
      </c>
      <c r="AE13" s="55">
        <v>0</v>
      </c>
      <c r="AF13" s="52"/>
    </row>
    <row r="14" spans="1:34" ht="20.25" customHeight="1" x14ac:dyDescent="0.4">
      <c r="A14" s="31" t="s">
        <v>7</v>
      </c>
      <c r="B14" s="122">
        <v>2.1000000000000001E-2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  <c r="AC14" s="55">
        <v>0</v>
      </c>
      <c r="AD14" s="55">
        <v>0</v>
      </c>
      <c r="AE14" s="55">
        <v>0</v>
      </c>
      <c r="AF14" s="52"/>
    </row>
    <row r="15" spans="1:34" ht="20.25" customHeight="1" x14ac:dyDescent="0.4">
      <c r="A15" s="31"/>
      <c r="B15" s="121">
        <f t="shared" ref="B15:AE15" si="1">SUM(B10:B14)</f>
        <v>17.273220000000002</v>
      </c>
      <c r="C15" s="121">
        <f t="shared" si="1"/>
        <v>16.777000000000001</v>
      </c>
      <c r="D15" s="121">
        <f t="shared" si="1"/>
        <v>16.817</v>
      </c>
      <c r="E15" s="121">
        <f t="shared" si="1"/>
        <v>16.54</v>
      </c>
      <c r="F15" s="121">
        <f t="shared" si="1"/>
        <v>17.91</v>
      </c>
      <c r="G15" s="121">
        <f t="shared" si="1"/>
        <v>17.48</v>
      </c>
      <c r="H15" s="121">
        <f t="shared" si="1"/>
        <v>17.242000000000001</v>
      </c>
      <c r="I15" s="121">
        <f t="shared" si="1"/>
        <v>15.455</v>
      </c>
      <c r="J15" s="121">
        <f t="shared" si="1"/>
        <v>15.819000000000001</v>
      </c>
      <c r="K15" s="121">
        <f t="shared" si="1"/>
        <v>15.5321</v>
      </c>
      <c r="L15" s="121">
        <f t="shared" si="1"/>
        <v>16.074999999999999</v>
      </c>
      <c r="M15" s="121">
        <f t="shared" si="1"/>
        <v>16.201000000000001</v>
      </c>
      <c r="N15" s="121">
        <f t="shared" si="1"/>
        <v>15.932</v>
      </c>
      <c r="O15" s="121">
        <f t="shared" si="1"/>
        <v>15.200000000000001</v>
      </c>
      <c r="P15" s="121">
        <f t="shared" si="1"/>
        <v>15.118</v>
      </c>
      <c r="Q15" s="121">
        <f t="shared" si="1"/>
        <v>15.202999999999999</v>
      </c>
      <c r="R15" s="121">
        <f t="shared" si="1"/>
        <v>16.106000000000002</v>
      </c>
      <c r="S15" s="121">
        <f t="shared" si="1"/>
        <v>15.515000000000001</v>
      </c>
      <c r="T15" s="121">
        <f t="shared" si="1"/>
        <v>15.001000000000001</v>
      </c>
      <c r="U15" s="121">
        <f t="shared" si="1"/>
        <v>15.668000000000001</v>
      </c>
      <c r="V15" s="121">
        <f t="shared" si="1"/>
        <v>14.104000000000001</v>
      </c>
      <c r="W15" s="121">
        <f t="shared" si="1"/>
        <v>15.409000000000001</v>
      </c>
      <c r="X15" s="121">
        <f t="shared" si="1"/>
        <v>14.458</v>
      </c>
      <c r="Y15" s="121">
        <f t="shared" si="1"/>
        <v>15.552000000000001</v>
      </c>
      <c r="Z15" s="121">
        <f t="shared" si="1"/>
        <v>15.841999999999999</v>
      </c>
      <c r="AA15" s="121">
        <f t="shared" si="1"/>
        <v>15.378</v>
      </c>
      <c r="AB15" s="121">
        <f t="shared" si="1"/>
        <v>15.635000000000002</v>
      </c>
      <c r="AC15" s="52">
        <f t="shared" si="1"/>
        <v>15.919</v>
      </c>
      <c r="AD15" s="52">
        <f t="shared" si="1"/>
        <v>15.742000000000001</v>
      </c>
      <c r="AE15" s="52">
        <f t="shared" si="1"/>
        <v>16.496000000000002</v>
      </c>
      <c r="AF15" s="52">
        <f>AVERAGE(B15:AE15)</f>
        <v>15.913310666666662</v>
      </c>
    </row>
    <row r="16" spans="1:34" ht="20.25" customHeight="1" x14ac:dyDescent="0.4">
      <c r="A16" s="34" t="s">
        <v>29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</row>
    <row r="17" spans="1:33" ht="20.25" customHeight="1" x14ac:dyDescent="0.4">
      <c r="A17" s="35" t="s">
        <v>8</v>
      </c>
      <c r="B17" s="104"/>
      <c r="C17" s="104"/>
      <c r="D17" s="104"/>
      <c r="E17" s="104"/>
      <c r="F17" s="104"/>
      <c r="G17" s="104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52"/>
      <c r="AG17" s="95" t="s">
        <v>36</v>
      </c>
    </row>
    <row r="18" spans="1:33" ht="20.25" customHeight="1" x14ac:dyDescent="0.4">
      <c r="A18" s="41" t="s">
        <v>26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52"/>
      <c r="AG18" s="86">
        <v>0</v>
      </c>
    </row>
    <row r="19" spans="1:33" ht="20.25" customHeight="1" x14ac:dyDescent="0.4">
      <c r="A19" s="35" t="s">
        <v>9</v>
      </c>
      <c r="B19" s="106"/>
      <c r="C19" s="106"/>
      <c r="D19" s="106"/>
      <c r="E19" s="106"/>
      <c r="F19" s="106"/>
      <c r="G19" s="106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52"/>
    </row>
    <row r="20" spans="1:33" ht="20.25" customHeight="1" x14ac:dyDescent="0.4">
      <c r="A20" s="35" t="s">
        <v>23</v>
      </c>
      <c r="B20" s="107"/>
      <c r="C20" s="107"/>
      <c r="D20" s="107"/>
      <c r="E20" s="107"/>
      <c r="F20" s="107"/>
      <c r="G20" s="107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52"/>
    </row>
    <row r="21" spans="1:33" ht="20.25" customHeight="1" x14ac:dyDescent="0.4">
      <c r="A21" s="35" t="s">
        <v>22</v>
      </c>
      <c r="B21" s="63"/>
      <c r="C21" s="63"/>
      <c r="D21" s="63"/>
      <c r="E21" s="63"/>
      <c r="F21" s="63"/>
      <c r="G21" s="63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52"/>
    </row>
    <row r="22" spans="1:33" ht="20.25" customHeight="1" x14ac:dyDescent="0.4">
      <c r="A22" s="35" t="s">
        <v>24</v>
      </c>
      <c r="B22" s="80"/>
      <c r="C22" s="80"/>
      <c r="D22" s="80"/>
      <c r="E22" s="80"/>
      <c r="F22" s="80"/>
      <c r="G22" s="8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52"/>
    </row>
    <row r="23" spans="1:33" ht="20.25" customHeight="1" x14ac:dyDescent="0.4">
      <c r="A23" s="35" t="s">
        <v>25</v>
      </c>
      <c r="B23" s="80"/>
      <c r="C23" s="80"/>
      <c r="D23" s="80"/>
      <c r="E23" s="80"/>
      <c r="F23" s="80"/>
      <c r="G23" s="8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52"/>
      <c r="AG23" s="31"/>
    </row>
    <row r="24" spans="1:33" ht="20.25" customHeight="1" x14ac:dyDescent="0.4">
      <c r="A24" s="35" t="s">
        <v>17</v>
      </c>
      <c r="B24" s="80"/>
      <c r="C24" s="80"/>
      <c r="D24" s="80"/>
      <c r="E24" s="80"/>
      <c r="F24" s="80"/>
      <c r="G24" s="80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110"/>
      <c r="U24" s="110"/>
      <c r="V24" s="110"/>
      <c r="W24" s="110"/>
      <c r="X24" s="110"/>
      <c r="Y24" s="110"/>
      <c r="Z24" s="110"/>
      <c r="AA24" s="110"/>
      <c r="AB24" s="110"/>
      <c r="AC24" s="108"/>
      <c r="AD24" s="108"/>
      <c r="AE24" s="108"/>
      <c r="AF24" s="52"/>
    </row>
    <row r="25" spans="1:33" ht="20.25" customHeight="1" x14ac:dyDescent="0.4">
      <c r="A25" s="35" t="s">
        <v>5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52"/>
    </row>
    <row r="26" spans="1:33" ht="20.25" customHeight="1" x14ac:dyDescent="0.4">
      <c r="A26" s="35" t="s">
        <v>10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</row>
    <row r="27" spans="1:33" ht="20.25" customHeight="1" x14ac:dyDescent="0.4">
      <c r="A27" s="35" t="s">
        <v>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1:33" ht="20.25" customHeight="1" x14ac:dyDescent="0.4">
      <c r="A28" s="31"/>
      <c r="B28" s="52">
        <f t="shared" ref="B28:AE28" si="2">SUM(B17+B18+B19+B24+B25+B26+B27)</f>
        <v>0</v>
      </c>
      <c r="C28" s="52">
        <f t="shared" si="2"/>
        <v>0</v>
      </c>
      <c r="D28" s="52">
        <f t="shared" si="2"/>
        <v>0</v>
      </c>
      <c r="E28" s="52">
        <f t="shared" si="2"/>
        <v>0</v>
      </c>
      <c r="F28" s="52">
        <f t="shared" si="2"/>
        <v>0</v>
      </c>
      <c r="G28" s="52">
        <f t="shared" si="2"/>
        <v>0</v>
      </c>
      <c r="H28" s="52">
        <f t="shared" si="2"/>
        <v>0</v>
      </c>
      <c r="I28" s="52">
        <f t="shared" si="2"/>
        <v>0</v>
      </c>
      <c r="J28" s="52">
        <f t="shared" si="2"/>
        <v>0</v>
      </c>
      <c r="K28" s="52">
        <f t="shared" si="2"/>
        <v>0</v>
      </c>
      <c r="L28" s="52">
        <f t="shared" si="2"/>
        <v>0</v>
      </c>
      <c r="M28" s="52">
        <f t="shared" si="2"/>
        <v>0</v>
      </c>
      <c r="N28" s="52">
        <f t="shared" si="2"/>
        <v>0</v>
      </c>
      <c r="O28" s="52">
        <f t="shared" si="2"/>
        <v>0</v>
      </c>
      <c r="P28" s="52">
        <f t="shared" si="2"/>
        <v>0</v>
      </c>
      <c r="Q28" s="52">
        <f t="shared" si="2"/>
        <v>0</v>
      </c>
      <c r="R28" s="52">
        <f t="shared" si="2"/>
        <v>0</v>
      </c>
      <c r="S28" s="52">
        <f t="shared" si="2"/>
        <v>0</v>
      </c>
      <c r="T28" s="52">
        <f t="shared" si="2"/>
        <v>0</v>
      </c>
      <c r="U28" s="52">
        <f t="shared" si="2"/>
        <v>0</v>
      </c>
      <c r="V28" s="52">
        <f t="shared" si="2"/>
        <v>0</v>
      </c>
      <c r="W28" s="52">
        <f t="shared" si="2"/>
        <v>0</v>
      </c>
      <c r="X28" s="52">
        <f t="shared" si="2"/>
        <v>0</v>
      </c>
      <c r="Y28" s="52">
        <f t="shared" si="2"/>
        <v>0</v>
      </c>
      <c r="Z28" s="52">
        <f t="shared" si="2"/>
        <v>0</v>
      </c>
      <c r="AA28" s="52">
        <f t="shared" si="2"/>
        <v>0</v>
      </c>
      <c r="AB28" s="52">
        <f t="shared" si="2"/>
        <v>0</v>
      </c>
      <c r="AC28" s="52">
        <f t="shared" si="2"/>
        <v>0</v>
      </c>
      <c r="AD28" s="52">
        <f t="shared" si="2"/>
        <v>0</v>
      </c>
      <c r="AE28" s="52">
        <f t="shared" si="2"/>
        <v>0</v>
      </c>
      <c r="AF28" s="52">
        <f>AVERAGE(B28:AE28)</f>
        <v>0</v>
      </c>
      <c r="AG28" s="33"/>
    </row>
    <row r="29" spans="1:33" ht="20.25" customHeight="1" x14ac:dyDescent="0.4">
      <c r="A29" s="32" t="s">
        <v>11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33" t="s">
        <v>37</v>
      </c>
    </row>
    <row r="30" spans="1:33" ht="20.25" customHeight="1" x14ac:dyDescent="0.4">
      <c r="A30" s="31" t="s">
        <v>12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33" t="s">
        <v>34</v>
      </c>
    </row>
    <row r="31" spans="1:33" ht="20.25" customHeight="1" x14ac:dyDescent="0.4">
      <c r="A31" s="31" t="s">
        <v>27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>
        <f>SUM(B31:AE31)</f>
        <v>0</v>
      </c>
      <c r="AG31" s="122">
        <v>0</v>
      </c>
    </row>
    <row r="32" spans="1:33" ht="20.25" customHeight="1" x14ac:dyDescent="0.4">
      <c r="A32" s="31" t="s">
        <v>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</row>
    <row r="33" spans="1:32" ht="20.25" customHeight="1" x14ac:dyDescent="0.4">
      <c r="A33" s="31" t="s">
        <v>13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</row>
    <row r="34" spans="1:32" ht="20.25" customHeight="1" x14ac:dyDescent="0.4">
      <c r="A34" s="31" t="s">
        <v>10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</row>
    <row r="35" spans="1:32" ht="20.25" customHeight="1" x14ac:dyDescent="0.4">
      <c r="A35" s="32"/>
      <c r="B35" s="116">
        <f t="shared" ref="B35:AE35" si="3">SUM(B30:B34)</f>
        <v>0</v>
      </c>
      <c r="C35" s="52">
        <f t="shared" si="3"/>
        <v>0</v>
      </c>
      <c r="D35" s="52">
        <f t="shared" si="3"/>
        <v>0</v>
      </c>
      <c r="E35" s="52">
        <f t="shared" si="3"/>
        <v>0</v>
      </c>
      <c r="F35" s="52">
        <f t="shared" si="3"/>
        <v>0</v>
      </c>
      <c r="G35" s="52">
        <f t="shared" si="3"/>
        <v>0</v>
      </c>
      <c r="H35" s="52">
        <f t="shared" si="3"/>
        <v>0</v>
      </c>
      <c r="I35" s="52">
        <f t="shared" si="3"/>
        <v>0</v>
      </c>
      <c r="J35" s="52">
        <f t="shared" si="3"/>
        <v>0</v>
      </c>
      <c r="K35" s="52">
        <f t="shared" si="3"/>
        <v>0</v>
      </c>
      <c r="L35" s="52">
        <f t="shared" si="3"/>
        <v>0</v>
      </c>
      <c r="M35" s="52">
        <f t="shared" si="3"/>
        <v>0</v>
      </c>
      <c r="N35" s="52">
        <f t="shared" si="3"/>
        <v>0</v>
      </c>
      <c r="O35" s="52">
        <f t="shared" si="3"/>
        <v>0</v>
      </c>
      <c r="P35" s="52">
        <f t="shared" si="3"/>
        <v>0</v>
      </c>
      <c r="Q35" s="52">
        <f t="shared" si="3"/>
        <v>0</v>
      </c>
      <c r="R35" s="52">
        <f t="shared" si="3"/>
        <v>0</v>
      </c>
      <c r="S35" s="52">
        <f t="shared" si="3"/>
        <v>0</v>
      </c>
      <c r="T35" s="52">
        <f t="shared" si="3"/>
        <v>0</v>
      </c>
      <c r="U35" s="52">
        <f t="shared" si="3"/>
        <v>0</v>
      </c>
      <c r="V35" s="52">
        <f t="shared" si="3"/>
        <v>0</v>
      </c>
      <c r="W35" s="52">
        <f t="shared" si="3"/>
        <v>0</v>
      </c>
      <c r="X35" s="52">
        <f t="shared" si="3"/>
        <v>0</v>
      </c>
      <c r="Y35" s="52">
        <f t="shared" si="3"/>
        <v>0</v>
      </c>
      <c r="Z35" s="52">
        <f t="shared" si="3"/>
        <v>0</v>
      </c>
      <c r="AA35" s="52">
        <f t="shared" si="3"/>
        <v>0</v>
      </c>
      <c r="AB35" s="52">
        <f t="shared" si="3"/>
        <v>0</v>
      </c>
      <c r="AC35" s="52">
        <f t="shared" si="3"/>
        <v>0</v>
      </c>
      <c r="AD35" s="52">
        <f t="shared" si="3"/>
        <v>0</v>
      </c>
      <c r="AE35" s="52">
        <f t="shared" si="3"/>
        <v>0</v>
      </c>
      <c r="AF35" s="52">
        <f>AVERAGE(B35:AE35)</f>
        <v>0</v>
      </c>
    </row>
    <row r="36" spans="1:32" ht="20.25" customHeight="1" x14ac:dyDescent="0.4">
      <c r="A36" s="32" t="s">
        <v>14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</row>
    <row r="37" spans="1:32" ht="20.25" customHeight="1" x14ac:dyDescent="0.4">
      <c r="A37" s="31" t="s">
        <v>4</v>
      </c>
      <c r="B37" s="113"/>
      <c r="C37" s="113"/>
      <c r="D37" s="113">
        <v>0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52">
        <f>AVERAGE(B37:AE37)</f>
        <v>0</v>
      </c>
    </row>
    <row r="38" spans="1:32" ht="20.25" customHeight="1" x14ac:dyDescent="0.4">
      <c r="A38" s="31" t="s">
        <v>15</v>
      </c>
      <c r="B38" s="52">
        <f t="shared" ref="B38:AE38" si="4">SUM(B37,B35,B28,B15,B8)</f>
        <v>17.273220000000002</v>
      </c>
      <c r="C38" s="52">
        <f t="shared" si="4"/>
        <v>16.777000000000001</v>
      </c>
      <c r="D38" s="52">
        <f t="shared" si="4"/>
        <v>16.817</v>
      </c>
      <c r="E38" s="52">
        <f t="shared" si="4"/>
        <v>16.54</v>
      </c>
      <c r="F38" s="52">
        <f t="shared" si="4"/>
        <v>17.91</v>
      </c>
      <c r="G38" s="52">
        <f t="shared" si="4"/>
        <v>17.48</v>
      </c>
      <c r="H38" s="52">
        <f t="shared" si="4"/>
        <v>17.242000000000001</v>
      </c>
      <c r="I38" s="52">
        <f t="shared" si="4"/>
        <v>15.455</v>
      </c>
      <c r="J38" s="52">
        <f t="shared" si="4"/>
        <v>15.819000000000001</v>
      </c>
      <c r="K38" s="52">
        <f t="shared" si="4"/>
        <v>15.5321</v>
      </c>
      <c r="L38" s="52">
        <f t="shared" si="4"/>
        <v>16.074999999999999</v>
      </c>
      <c r="M38" s="52">
        <f t="shared" si="4"/>
        <v>16.201000000000001</v>
      </c>
      <c r="N38" s="52">
        <f t="shared" si="4"/>
        <v>15.932</v>
      </c>
      <c r="O38" s="52">
        <f t="shared" si="4"/>
        <v>15.200000000000001</v>
      </c>
      <c r="P38" s="52">
        <f t="shared" si="4"/>
        <v>15.118</v>
      </c>
      <c r="Q38" s="52">
        <f t="shared" si="4"/>
        <v>15.202999999999999</v>
      </c>
      <c r="R38" s="52">
        <f t="shared" si="4"/>
        <v>16.106000000000002</v>
      </c>
      <c r="S38" s="52">
        <f t="shared" si="4"/>
        <v>15.515000000000001</v>
      </c>
      <c r="T38" s="52">
        <f t="shared" si="4"/>
        <v>15.001000000000001</v>
      </c>
      <c r="U38" s="52">
        <f t="shared" si="4"/>
        <v>15.668000000000001</v>
      </c>
      <c r="V38" s="52">
        <f t="shared" si="4"/>
        <v>14.104000000000001</v>
      </c>
      <c r="W38" s="52">
        <f t="shared" si="4"/>
        <v>15.409000000000001</v>
      </c>
      <c r="X38" s="52">
        <f t="shared" si="4"/>
        <v>14.458</v>
      </c>
      <c r="Y38" s="52">
        <f t="shared" si="4"/>
        <v>15.552000000000001</v>
      </c>
      <c r="Z38" s="52">
        <f t="shared" si="4"/>
        <v>15.841999999999999</v>
      </c>
      <c r="AA38" s="52">
        <f t="shared" si="4"/>
        <v>15.378</v>
      </c>
      <c r="AB38" s="52">
        <f t="shared" si="4"/>
        <v>15.635000000000002</v>
      </c>
      <c r="AC38" s="52">
        <f t="shared" si="4"/>
        <v>15.919</v>
      </c>
      <c r="AD38" s="52">
        <f t="shared" si="4"/>
        <v>15.742000000000001</v>
      </c>
      <c r="AE38" s="52">
        <f t="shared" si="4"/>
        <v>16.496000000000002</v>
      </c>
      <c r="AF38" s="52">
        <f>AVERAGE(B38:AE38)</f>
        <v>15.913310666666662</v>
      </c>
    </row>
    <row r="39" spans="1:32" ht="20.25" customHeight="1" x14ac:dyDescent="0.4">
      <c r="A39" s="31" t="s">
        <v>16</v>
      </c>
      <c r="B39" s="52">
        <f t="shared" ref="B39:AE39" si="5">-SUM(B13+B14+B26+B27+B33+B34)</f>
        <v>-2.1000000000000001E-2</v>
      </c>
      <c r="C39" s="52">
        <f t="shared" si="5"/>
        <v>0</v>
      </c>
      <c r="D39" s="52">
        <f t="shared" si="5"/>
        <v>0</v>
      </c>
      <c r="E39" s="52">
        <f t="shared" si="5"/>
        <v>0</v>
      </c>
      <c r="F39" s="52">
        <f t="shared" si="5"/>
        <v>0</v>
      </c>
      <c r="G39" s="52">
        <f t="shared" si="5"/>
        <v>0</v>
      </c>
      <c r="H39" s="52">
        <f t="shared" si="5"/>
        <v>0</v>
      </c>
      <c r="I39" s="52">
        <f t="shared" si="5"/>
        <v>0</v>
      </c>
      <c r="J39" s="52">
        <f t="shared" si="5"/>
        <v>0</v>
      </c>
      <c r="K39" s="52">
        <f t="shared" si="5"/>
        <v>0</v>
      </c>
      <c r="L39" s="52">
        <f t="shared" si="5"/>
        <v>0</v>
      </c>
      <c r="M39" s="52">
        <f t="shared" si="5"/>
        <v>0</v>
      </c>
      <c r="N39" s="52">
        <f t="shared" si="5"/>
        <v>0</v>
      </c>
      <c r="O39" s="52">
        <f t="shared" si="5"/>
        <v>0</v>
      </c>
      <c r="P39" s="52">
        <f t="shared" si="5"/>
        <v>0</v>
      </c>
      <c r="Q39" s="52">
        <f t="shared" si="5"/>
        <v>0</v>
      </c>
      <c r="R39" s="52">
        <f t="shared" si="5"/>
        <v>0</v>
      </c>
      <c r="S39" s="52">
        <f t="shared" si="5"/>
        <v>0</v>
      </c>
      <c r="T39" s="52">
        <f t="shared" si="5"/>
        <v>0</v>
      </c>
      <c r="U39" s="52">
        <f t="shared" si="5"/>
        <v>0</v>
      </c>
      <c r="V39" s="52">
        <f t="shared" si="5"/>
        <v>0</v>
      </c>
      <c r="W39" s="52">
        <f t="shared" si="5"/>
        <v>0</v>
      </c>
      <c r="X39" s="52">
        <f t="shared" si="5"/>
        <v>0</v>
      </c>
      <c r="Y39" s="52">
        <f t="shared" si="5"/>
        <v>0</v>
      </c>
      <c r="Z39" s="52">
        <f t="shared" si="5"/>
        <v>0</v>
      </c>
      <c r="AA39" s="52">
        <f t="shared" si="5"/>
        <v>0</v>
      </c>
      <c r="AB39" s="52">
        <f t="shared" si="5"/>
        <v>0</v>
      </c>
      <c r="AC39" s="52">
        <f t="shared" si="5"/>
        <v>0</v>
      </c>
      <c r="AD39" s="52">
        <f t="shared" si="5"/>
        <v>0</v>
      </c>
      <c r="AE39" s="52">
        <f t="shared" si="5"/>
        <v>0</v>
      </c>
      <c r="AF39" s="52"/>
    </row>
    <row r="40" spans="1:32" ht="20.25" customHeight="1" x14ac:dyDescent="0.4">
      <c r="A40" s="32" t="s">
        <v>20</v>
      </c>
      <c r="B40" s="52">
        <f t="shared" ref="B40:AE40" si="6">B38-B39</f>
        <v>17.294220000000003</v>
      </c>
      <c r="C40" s="52">
        <f t="shared" si="6"/>
        <v>16.777000000000001</v>
      </c>
      <c r="D40" s="52">
        <f t="shared" si="6"/>
        <v>16.817</v>
      </c>
      <c r="E40" s="52">
        <f t="shared" si="6"/>
        <v>16.54</v>
      </c>
      <c r="F40" s="52">
        <f t="shared" si="6"/>
        <v>17.91</v>
      </c>
      <c r="G40" s="52">
        <f t="shared" si="6"/>
        <v>17.48</v>
      </c>
      <c r="H40" s="52">
        <f t="shared" si="6"/>
        <v>17.242000000000001</v>
      </c>
      <c r="I40" s="52">
        <f t="shared" si="6"/>
        <v>15.455</v>
      </c>
      <c r="J40" s="52">
        <f t="shared" si="6"/>
        <v>15.819000000000001</v>
      </c>
      <c r="K40" s="52">
        <f t="shared" si="6"/>
        <v>15.5321</v>
      </c>
      <c r="L40" s="52">
        <f t="shared" si="6"/>
        <v>16.074999999999999</v>
      </c>
      <c r="M40" s="52">
        <f t="shared" si="6"/>
        <v>16.201000000000001</v>
      </c>
      <c r="N40" s="52">
        <f t="shared" si="6"/>
        <v>15.932</v>
      </c>
      <c r="O40" s="52">
        <f t="shared" si="6"/>
        <v>15.200000000000001</v>
      </c>
      <c r="P40" s="52">
        <f t="shared" si="6"/>
        <v>15.118</v>
      </c>
      <c r="Q40" s="52">
        <f t="shared" si="6"/>
        <v>15.202999999999999</v>
      </c>
      <c r="R40" s="52">
        <f t="shared" si="6"/>
        <v>16.106000000000002</v>
      </c>
      <c r="S40" s="52">
        <f t="shared" si="6"/>
        <v>15.515000000000001</v>
      </c>
      <c r="T40" s="52">
        <f t="shared" si="6"/>
        <v>15.001000000000001</v>
      </c>
      <c r="U40" s="52">
        <f t="shared" si="6"/>
        <v>15.668000000000001</v>
      </c>
      <c r="V40" s="52">
        <f t="shared" si="6"/>
        <v>14.104000000000001</v>
      </c>
      <c r="W40" s="52">
        <f t="shared" si="6"/>
        <v>15.409000000000001</v>
      </c>
      <c r="X40" s="52">
        <f t="shared" si="6"/>
        <v>14.458</v>
      </c>
      <c r="Y40" s="52">
        <f t="shared" si="6"/>
        <v>15.552000000000001</v>
      </c>
      <c r="Z40" s="52">
        <f t="shared" si="6"/>
        <v>15.841999999999999</v>
      </c>
      <c r="AA40" s="52">
        <f t="shared" si="6"/>
        <v>15.378</v>
      </c>
      <c r="AB40" s="52">
        <f t="shared" si="6"/>
        <v>15.635000000000002</v>
      </c>
      <c r="AC40" s="52">
        <f t="shared" si="6"/>
        <v>15.919</v>
      </c>
      <c r="AD40" s="52">
        <f t="shared" si="6"/>
        <v>15.742000000000001</v>
      </c>
      <c r="AE40" s="52">
        <f t="shared" si="6"/>
        <v>16.496000000000002</v>
      </c>
      <c r="AF40" s="52">
        <f>AVERAGE(B40:AE40)</f>
        <v>15.914010666666663</v>
      </c>
    </row>
    <row r="41" spans="1:32" ht="20.25" customHeight="1" x14ac:dyDescent="0.45">
      <c r="A41" s="32"/>
      <c r="B41" s="20"/>
      <c r="C41" s="36"/>
      <c r="D41" s="36"/>
      <c r="E41" s="36"/>
      <c r="F41" s="36"/>
      <c r="G41" s="36"/>
      <c r="H41" s="41"/>
      <c r="I41" s="42"/>
      <c r="J41" s="42"/>
      <c r="K41" s="42"/>
      <c r="L41" s="42"/>
      <c r="M41" s="42"/>
      <c r="N41" s="42"/>
      <c r="O41" s="42"/>
      <c r="P41" s="42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0"/>
    </row>
    <row r="42" spans="1:32" ht="20.25" customHeight="1" x14ac:dyDescent="0.45">
      <c r="A42" s="31" t="s">
        <v>32</v>
      </c>
      <c r="B42" s="35"/>
      <c r="C42" s="35"/>
      <c r="D42" s="35"/>
      <c r="E42" s="35"/>
      <c r="F42" s="35"/>
      <c r="G42" s="35"/>
      <c r="H42" s="35"/>
      <c r="I42" s="44"/>
      <c r="J42" s="44"/>
      <c r="K42" s="44"/>
      <c r="L42" s="44"/>
      <c r="M42" s="44"/>
      <c r="N42" s="44"/>
      <c r="O42" s="44"/>
      <c r="P42" s="44"/>
      <c r="Q42" s="41"/>
      <c r="R42" s="41"/>
      <c r="S42" s="35"/>
      <c r="T42" s="35"/>
      <c r="U42" s="35"/>
      <c r="V42" s="35"/>
      <c r="W42" s="35"/>
      <c r="X42" s="35"/>
      <c r="Y42" s="35"/>
      <c r="Z42" s="44"/>
      <c r="AA42" s="44"/>
      <c r="AB42" s="44"/>
      <c r="AC42" s="44"/>
      <c r="AD42" s="44"/>
      <c r="AE42" s="44"/>
      <c r="AF42" s="46"/>
    </row>
    <row r="43" spans="1:32" ht="20.25" customHeight="1" x14ac:dyDescent="0.45">
      <c r="A43" s="49" t="s">
        <v>33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0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55" zoomScaleNormal="55" zoomScalePageLayoutView="55" workbookViewId="0">
      <pane xSplit="1" ySplit="4" topLeftCell="F5" activePane="bottomRight" state="frozen"/>
      <selection pane="topRight" activeCell="B1" sqref="B1"/>
      <selection pane="bottomLeft" activeCell="A12" sqref="A12"/>
      <selection pane="bottomRight" activeCell="V43" sqref="V43"/>
    </sheetView>
  </sheetViews>
  <sheetFormatPr defaultColWidth="11.53515625" defaultRowHeight="20.25" customHeight="1" x14ac:dyDescent="0.45"/>
  <cols>
    <col min="1" max="1" width="32.3046875" style="49" customWidth="1"/>
    <col min="2" max="32" width="8.3046875" style="49" customWidth="1"/>
    <col min="33" max="33" width="11.84375" style="88" customWidth="1"/>
    <col min="34" max="34" width="17.53515625" style="49" customWidth="1"/>
    <col min="35" max="35" width="8.3046875" style="49" customWidth="1"/>
    <col min="36" max="16384" width="11.53515625" style="49"/>
  </cols>
  <sheetData>
    <row r="1" spans="1:34" ht="20.25" customHeight="1" x14ac:dyDescent="0.45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45"/>
    </row>
    <row r="2" spans="1:34" ht="20.25" customHeight="1" x14ac:dyDescent="0.45">
      <c r="A2" s="27">
        <v>44531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45"/>
    </row>
    <row r="3" spans="1:34" ht="20.25" customHeight="1" x14ac:dyDescent="0.5">
      <c r="A3" s="29" t="s">
        <v>19</v>
      </c>
      <c r="Z3" s="50"/>
      <c r="AA3" s="81"/>
      <c r="AB3" s="50"/>
      <c r="AC3" s="50"/>
      <c r="AD3" s="50"/>
      <c r="AE3" s="50"/>
      <c r="AF3" s="50"/>
      <c r="AG3" s="166"/>
      <c r="AH3" s="165" t="s">
        <v>39</v>
      </c>
    </row>
    <row r="4" spans="1:34" ht="20.25" customHeight="1" x14ac:dyDescent="0.5">
      <c r="A4" s="31"/>
      <c r="B4" s="80">
        <v>1</v>
      </c>
      <c r="C4" s="80">
        <v>2</v>
      </c>
      <c r="D4" s="80">
        <v>3</v>
      </c>
      <c r="E4" s="80">
        <v>4</v>
      </c>
      <c r="F4" s="80">
        <v>5</v>
      </c>
      <c r="G4" s="80">
        <v>6</v>
      </c>
      <c r="H4" s="80">
        <v>7</v>
      </c>
      <c r="I4" s="80">
        <v>8</v>
      </c>
      <c r="J4" s="80">
        <v>9</v>
      </c>
      <c r="K4" s="80">
        <v>10</v>
      </c>
      <c r="L4" s="80">
        <v>11</v>
      </c>
      <c r="M4" s="80">
        <v>12</v>
      </c>
      <c r="N4" s="80">
        <v>13</v>
      </c>
      <c r="O4" s="80">
        <v>14</v>
      </c>
      <c r="P4" s="80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63">
        <v>29</v>
      </c>
      <c r="AE4" s="63">
        <v>30</v>
      </c>
      <c r="AF4" s="63">
        <v>31</v>
      </c>
      <c r="AG4" s="170" t="s">
        <v>28</v>
      </c>
      <c r="AH4" s="165" t="s">
        <v>38</v>
      </c>
    </row>
    <row r="5" spans="1:34" ht="20.25" customHeight="1" x14ac:dyDescent="0.45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82"/>
      <c r="AH5" s="33"/>
    </row>
    <row r="6" spans="1:34" ht="20.25" customHeight="1" x14ac:dyDescent="0.4">
      <c r="A6" s="31" t="s">
        <v>1</v>
      </c>
      <c r="B6" s="103"/>
      <c r="C6" s="103"/>
      <c r="D6" s="112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62"/>
      <c r="AH6" s="33" t="s">
        <v>35</v>
      </c>
    </row>
    <row r="7" spans="1:34" ht="20.25" customHeight="1" x14ac:dyDescent="0.4">
      <c r="A7" s="31" t="s">
        <v>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62"/>
      <c r="AH7" s="33" t="s">
        <v>34</v>
      </c>
    </row>
    <row r="8" spans="1:34" ht="20.25" customHeight="1" x14ac:dyDescent="0.4">
      <c r="A8" s="31"/>
      <c r="B8" s="110">
        <f t="shared" ref="B8:AF8" si="0">SUM(B6:B7)</f>
        <v>0</v>
      </c>
      <c r="C8" s="110">
        <f t="shared" si="0"/>
        <v>0</v>
      </c>
      <c r="D8" s="110">
        <f t="shared" si="0"/>
        <v>0</v>
      </c>
      <c r="E8" s="110">
        <f t="shared" si="0"/>
        <v>0</v>
      </c>
      <c r="F8" s="110">
        <f t="shared" si="0"/>
        <v>0</v>
      </c>
      <c r="G8" s="110">
        <f t="shared" si="0"/>
        <v>0</v>
      </c>
      <c r="H8" s="110">
        <f t="shared" si="0"/>
        <v>0</v>
      </c>
      <c r="I8" s="110">
        <f t="shared" si="0"/>
        <v>0</v>
      </c>
      <c r="J8" s="110">
        <f t="shared" si="0"/>
        <v>0</v>
      </c>
      <c r="K8" s="110">
        <f t="shared" si="0"/>
        <v>0</v>
      </c>
      <c r="L8" s="110">
        <f t="shared" si="0"/>
        <v>0</v>
      </c>
      <c r="M8" s="110">
        <f t="shared" si="0"/>
        <v>0</v>
      </c>
      <c r="N8" s="110">
        <f t="shared" si="0"/>
        <v>0</v>
      </c>
      <c r="O8" s="110">
        <f t="shared" si="0"/>
        <v>0</v>
      </c>
      <c r="P8" s="110">
        <f t="shared" si="0"/>
        <v>0</v>
      </c>
      <c r="Q8" s="110">
        <f t="shared" si="0"/>
        <v>0</v>
      </c>
      <c r="R8" s="110">
        <f t="shared" si="0"/>
        <v>0</v>
      </c>
      <c r="S8" s="110">
        <f t="shared" si="0"/>
        <v>0</v>
      </c>
      <c r="T8" s="110">
        <f t="shared" si="0"/>
        <v>0</v>
      </c>
      <c r="U8" s="110">
        <f t="shared" si="0"/>
        <v>0</v>
      </c>
      <c r="V8" s="110">
        <f t="shared" si="0"/>
        <v>0</v>
      </c>
      <c r="W8" s="110">
        <f t="shared" si="0"/>
        <v>0</v>
      </c>
      <c r="X8" s="110">
        <f t="shared" si="0"/>
        <v>0</v>
      </c>
      <c r="Y8" s="110">
        <f t="shared" si="0"/>
        <v>0</v>
      </c>
      <c r="Z8" s="110">
        <f t="shared" si="0"/>
        <v>0</v>
      </c>
      <c r="AA8" s="110">
        <f t="shared" si="0"/>
        <v>0</v>
      </c>
      <c r="AB8" s="110">
        <f t="shared" si="0"/>
        <v>0</v>
      </c>
      <c r="AC8" s="110">
        <f t="shared" si="0"/>
        <v>0</v>
      </c>
      <c r="AD8" s="110">
        <f t="shared" si="0"/>
        <v>0</v>
      </c>
      <c r="AE8" s="110">
        <f t="shared" si="0"/>
        <v>0</v>
      </c>
      <c r="AF8" s="110">
        <f t="shared" si="0"/>
        <v>0</v>
      </c>
      <c r="AG8" s="110">
        <f>AVERAGE(B8:AF8)</f>
        <v>0</v>
      </c>
      <c r="AH8" s="86">
        <v>0</v>
      </c>
    </row>
    <row r="9" spans="1:34" ht="20.25" customHeight="1" x14ac:dyDescent="0.45">
      <c r="A9" s="32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24"/>
    </row>
    <row r="10" spans="1:34" ht="20.25" customHeight="1" x14ac:dyDescent="0.45">
      <c r="A10" s="31" t="s">
        <v>18</v>
      </c>
      <c r="B10" s="57"/>
      <c r="C10" s="57"/>
      <c r="D10" s="57"/>
      <c r="E10" s="57"/>
      <c r="F10" s="57"/>
      <c r="G10" s="57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24"/>
      <c r="AH10" s="95" t="s">
        <v>36</v>
      </c>
    </row>
    <row r="11" spans="1:34" ht="20.25" customHeight="1" x14ac:dyDescent="0.45">
      <c r="A11" s="33" t="s">
        <v>26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24"/>
      <c r="AH11" s="86">
        <v>0</v>
      </c>
    </row>
    <row r="12" spans="1:34" ht="20.25" customHeight="1" x14ac:dyDescent="0.45">
      <c r="A12" s="31" t="s">
        <v>5</v>
      </c>
      <c r="B12" s="55"/>
      <c r="C12" s="55"/>
      <c r="D12" s="55"/>
      <c r="E12" s="55"/>
      <c r="F12" s="55"/>
      <c r="G12" s="55"/>
      <c r="H12" s="55"/>
      <c r="I12" s="55"/>
      <c r="J12" s="55"/>
      <c r="K12" s="51"/>
      <c r="L12" s="55"/>
      <c r="M12" s="55"/>
      <c r="N12" s="55"/>
      <c r="O12" s="55"/>
      <c r="P12" s="55"/>
      <c r="Q12" s="55"/>
      <c r="R12" s="55"/>
      <c r="S12" s="51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24"/>
    </row>
    <row r="13" spans="1:34" ht="20.25" customHeight="1" x14ac:dyDescent="0.45">
      <c r="A13" s="31" t="s">
        <v>6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24"/>
    </row>
    <row r="14" spans="1:34" ht="20.25" customHeight="1" x14ac:dyDescent="0.45">
      <c r="A14" s="31" t="s">
        <v>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24"/>
    </row>
    <row r="15" spans="1:34" ht="20.25" customHeight="1" x14ac:dyDescent="0.45">
      <c r="A15" s="31"/>
      <c r="B15" s="52">
        <f t="shared" ref="B15:AF15" si="1">SUM(B10:B14)</f>
        <v>0</v>
      </c>
      <c r="C15" s="52">
        <f t="shared" si="1"/>
        <v>0</v>
      </c>
      <c r="D15" s="52">
        <f t="shared" si="1"/>
        <v>0</v>
      </c>
      <c r="E15" s="52">
        <f t="shared" si="1"/>
        <v>0</v>
      </c>
      <c r="F15" s="52">
        <f t="shared" si="1"/>
        <v>0</v>
      </c>
      <c r="G15" s="52">
        <f t="shared" si="1"/>
        <v>0</v>
      </c>
      <c r="H15" s="52">
        <f t="shared" si="1"/>
        <v>0</v>
      </c>
      <c r="I15" s="52">
        <f t="shared" si="1"/>
        <v>0</v>
      </c>
      <c r="J15" s="52">
        <f t="shared" si="1"/>
        <v>0</v>
      </c>
      <c r="K15" s="52">
        <f t="shared" si="1"/>
        <v>0</v>
      </c>
      <c r="L15" s="52">
        <f t="shared" si="1"/>
        <v>0</v>
      </c>
      <c r="M15" s="52">
        <f t="shared" si="1"/>
        <v>0</v>
      </c>
      <c r="N15" s="52">
        <f t="shared" si="1"/>
        <v>0</v>
      </c>
      <c r="O15" s="52">
        <f t="shared" si="1"/>
        <v>0</v>
      </c>
      <c r="P15" s="52">
        <f t="shared" si="1"/>
        <v>0</v>
      </c>
      <c r="Q15" s="52">
        <f t="shared" si="1"/>
        <v>0</v>
      </c>
      <c r="R15" s="52">
        <f t="shared" si="1"/>
        <v>0</v>
      </c>
      <c r="S15" s="52">
        <f t="shared" si="1"/>
        <v>0</v>
      </c>
      <c r="T15" s="52">
        <f t="shared" si="1"/>
        <v>0</v>
      </c>
      <c r="U15" s="52">
        <f t="shared" si="1"/>
        <v>0</v>
      </c>
      <c r="V15" s="52">
        <f t="shared" si="1"/>
        <v>0</v>
      </c>
      <c r="W15" s="52">
        <f t="shared" si="1"/>
        <v>0</v>
      </c>
      <c r="X15" s="52">
        <f t="shared" si="1"/>
        <v>0</v>
      </c>
      <c r="Y15" s="52">
        <f t="shared" si="1"/>
        <v>0</v>
      </c>
      <c r="Z15" s="52">
        <f t="shared" si="1"/>
        <v>0</v>
      </c>
      <c r="AA15" s="52">
        <f t="shared" si="1"/>
        <v>0</v>
      </c>
      <c r="AB15" s="52">
        <f t="shared" si="1"/>
        <v>0</v>
      </c>
      <c r="AC15" s="52">
        <f t="shared" si="1"/>
        <v>0</v>
      </c>
      <c r="AD15" s="52">
        <f t="shared" si="1"/>
        <v>0</v>
      </c>
      <c r="AE15" s="52">
        <f t="shared" si="1"/>
        <v>0</v>
      </c>
      <c r="AF15" s="52">
        <f t="shared" si="1"/>
        <v>0</v>
      </c>
      <c r="AG15" s="24">
        <f>AVERAGE(B15:AF15)</f>
        <v>0</v>
      </c>
    </row>
    <row r="16" spans="1:34" ht="20.25" customHeight="1" x14ac:dyDescent="0.45">
      <c r="A16" s="34" t="s">
        <v>29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24"/>
    </row>
    <row r="17" spans="1:34" ht="20.25" customHeight="1" x14ac:dyDescent="0.45">
      <c r="A17" s="35" t="s">
        <v>8</v>
      </c>
      <c r="B17" s="115"/>
      <c r="C17" s="115"/>
      <c r="D17" s="115"/>
      <c r="E17" s="115"/>
      <c r="F17" s="115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24"/>
      <c r="AH17" s="95" t="s">
        <v>36</v>
      </c>
    </row>
    <row r="18" spans="1:34" ht="20.25" customHeight="1" x14ac:dyDescent="0.45">
      <c r="A18" s="41" t="s">
        <v>26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24"/>
      <c r="AH18" s="86">
        <v>0</v>
      </c>
    </row>
    <row r="19" spans="1:34" ht="20.25" customHeight="1" x14ac:dyDescent="0.45">
      <c r="A19" s="35" t="s">
        <v>9</v>
      </c>
      <c r="B19" s="117"/>
      <c r="C19" s="117"/>
      <c r="D19" s="117"/>
      <c r="E19" s="117"/>
      <c r="F19" s="117"/>
      <c r="G19" s="117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24"/>
    </row>
    <row r="20" spans="1:34" ht="20.25" customHeight="1" x14ac:dyDescent="0.45">
      <c r="A20" s="35" t="s">
        <v>23</v>
      </c>
      <c r="B20" s="118"/>
      <c r="C20" s="118"/>
      <c r="D20" s="118"/>
      <c r="E20" s="118"/>
      <c r="F20" s="118"/>
      <c r="G20" s="118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24"/>
    </row>
    <row r="21" spans="1:34" ht="20.25" customHeight="1" x14ac:dyDescent="0.45">
      <c r="A21" s="35" t="s">
        <v>22</v>
      </c>
      <c r="B21" s="63"/>
      <c r="C21" s="63"/>
      <c r="D21" s="63"/>
      <c r="E21" s="63"/>
      <c r="F21" s="63"/>
      <c r="G21" s="63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24"/>
    </row>
    <row r="22" spans="1:34" ht="20.25" customHeight="1" x14ac:dyDescent="0.45">
      <c r="A22" s="35" t="s">
        <v>24</v>
      </c>
      <c r="B22" s="80"/>
      <c r="C22" s="80"/>
      <c r="D22" s="80"/>
      <c r="E22" s="80"/>
      <c r="F22" s="80"/>
      <c r="G22" s="80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24"/>
    </row>
    <row r="23" spans="1:34" ht="20.25" customHeight="1" x14ac:dyDescent="0.45">
      <c r="A23" s="35" t="s">
        <v>25</v>
      </c>
      <c r="B23" s="80"/>
      <c r="C23" s="80"/>
      <c r="D23" s="80"/>
      <c r="E23" s="80"/>
      <c r="F23" s="80"/>
      <c r="G23" s="80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24"/>
      <c r="AH23" s="31"/>
    </row>
    <row r="24" spans="1:34" ht="20.25" customHeight="1" x14ac:dyDescent="0.45">
      <c r="A24" s="35" t="s">
        <v>17</v>
      </c>
      <c r="B24" s="80"/>
      <c r="C24" s="80"/>
      <c r="D24" s="80"/>
      <c r="E24" s="80"/>
      <c r="F24" s="80"/>
      <c r="G24" s="80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24"/>
    </row>
    <row r="25" spans="1:34" ht="20.25" customHeight="1" x14ac:dyDescent="0.45">
      <c r="A25" s="35" t="s">
        <v>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61"/>
      <c r="AB25" s="61"/>
      <c r="AC25" s="61"/>
      <c r="AD25" s="61"/>
      <c r="AE25" s="61"/>
      <c r="AF25" s="61"/>
      <c r="AG25" s="24"/>
    </row>
    <row r="26" spans="1:34" ht="20.25" customHeight="1" x14ac:dyDescent="0.45">
      <c r="A26" s="35" t="s">
        <v>10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24"/>
    </row>
    <row r="27" spans="1:34" ht="20.25" customHeight="1" x14ac:dyDescent="0.45">
      <c r="A27" s="35" t="s">
        <v>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24"/>
    </row>
    <row r="28" spans="1:34" ht="20.25" customHeight="1" x14ac:dyDescent="0.45">
      <c r="A28" s="31"/>
      <c r="B28" s="52">
        <f>SUM(B17+B18+B19+B24+B25+B26+B27)</f>
        <v>0</v>
      </c>
      <c r="C28" s="52">
        <f t="shared" ref="C28:AF28" si="2">SUM(C17+C18+C19+C24+C25+C26+C27)</f>
        <v>0</v>
      </c>
      <c r="D28" s="52">
        <f t="shared" si="2"/>
        <v>0</v>
      </c>
      <c r="E28" s="52">
        <f t="shared" si="2"/>
        <v>0</v>
      </c>
      <c r="F28" s="52">
        <f t="shared" si="2"/>
        <v>0</v>
      </c>
      <c r="G28" s="52">
        <f t="shared" si="2"/>
        <v>0</v>
      </c>
      <c r="H28" s="52">
        <f t="shared" si="2"/>
        <v>0</v>
      </c>
      <c r="I28" s="52">
        <f t="shared" si="2"/>
        <v>0</v>
      </c>
      <c r="J28" s="52">
        <f t="shared" si="2"/>
        <v>0</v>
      </c>
      <c r="K28" s="52">
        <f t="shared" si="2"/>
        <v>0</v>
      </c>
      <c r="L28" s="52">
        <f t="shared" si="2"/>
        <v>0</v>
      </c>
      <c r="M28" s="52">
        <f t="shared" si="2"/>
        <v>0</v>
      </c>
      <c r="N28" s="52">
        <f t="shared" si="2"/>
        <v>0</v>
      </c>
      <c r="O28" s="52">
        <f t="shared" si="2"/>
        <v>0</v>
      </c>
      <c r="P28" s="52">
        <f t="shared" si="2"/>
        <v>0</v>
      </c>
      <c r="Q28" s="52">
        <f t="shared" si="2"/>
        <v>0</v>
      </c>
      <c r="R28" s="52">
        <f t="shared" si="2"/>
        <v>0</v>
      </c>
      <c r="S28" s="52">
        <f t="shared" si="2"/>
        <v>0</v>
      </c>
      <c r="T28" s="52">
        <f t="shared" si="2"/>
        <v>0</v>
      </c>
      <c r="U28" s="52">
        <f t="shared" si="2"/>
        <v>0</v>
      </c>
      <c r="V28" s="52">
        <f t="shared" si="2"/>
        <v>0</v>
      </c>
      <c r="W28" s="52">
        <f t="shared" si="2"/>
        <v>0</v>
      </c>
      <c r="X28" s="52">
        <f t="shared" si="2"/>
        <v>0</v>
      </c>
      <c r="Y28" s="52">
        <f t="shared" si="2"/>
        <v>0</v>
      </c>
      <c r="Z28" s="52">
        <f t="shared" si="2"/>
        <v>0</v>
      </c>
      <c r="AA28" s="52">
        <f t="shared" si="2"/>
        <v>0</v>
      </c>
      <c r="AB28" s="52">
        <f t="shared" si="2"/>
        <v>0</v>
      </c>
      <c r="AC28" s="52">
        <f t="shared" si="2"/>
        <v>0</v>
      </c>
      <c r="AD28" s="52">
        <f t="shared" si="2"/>
        <v>0</v>
      </c>
      <c r="AE28" s="52">
        <f t="shared" si="2"/>
        <v>0</v>
      </c>
      <c r="AF28" s="52">
        <f t="shared" si="2"/>
        <v>0</v>
      </c>
      <c r="AG28" s="24">
        <f>AVERAGE(B28:AF28)</f>
        <v>0</v>
      </c>
      <c r="AH28" s="33"/>
    </row>
    <row r="29" spans="1:34" ht="20.25" customHeight="1" x14ac:dyDescent="0.45">
      <c r="A29" s="32" t="s">
        <v>11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24"/>
      <c r="AH29" s="33" t="s">
        <v>37</v>
      </c>
    </row>
    <row r="30" spans="1:34" ht="20.25" customHeight="1" x14ac:dyDescent="0.45">
      <c r="A30" s="31" t="s">
        <v>12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24"/>
      <c r="AH30" s="33" t="s">
        <v>34</v>
      </c>
    </row>
    <row r="31" spans="1:34" ht="20.25" customHeight="1" x14ac:dyDescent="0.45">
      <c r="A31" s="31" t="s">
        <v>27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24">
        <f>SUM(B31:AF31)</f>
        <v>0</v>
      </c>
      <c r="AH31" s="122">
        <v>0</v>
      </c>
    </row>
    <row r="32" spans="1:34" ht="20.25" customHeight="1" x14ac:dyDescent="0.45">
      <c r="A32" s="31" t="s">
        <v>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24"/>
    </row>
    <row r="33" spans="1:33" ht="20.25" customHeight="1" x14ac:dyDescent="0.45">
      <c r="A33" s="31" t="s">
        <v>13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24"/>
    </row>
    <row r="34" spans="1:33" ht="20.25" customHeight="1" x14ac:dyDescent="0.45">
      <c r="A34" s="31" t="s">
        <v>10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24"/>
    </row>
    <row r="35" spans="1:33" ht="20.25" customHeight="1" x14ac:dyDescent="0.45">
      <c r="A35" s="32"/>
      <c r="B35" s="116">
        <f t="shared" ref="B35:AF35" si="3">SUM(B30:B34)</f>
        <v>0</v>
      </c>
      <c r="C35" s="52">
        <f t="shared" si="3"/>
        <v>0</v>
      </c>
      <c r="D35" s="52">
        <f t="shared" si="3"/>
        <v>0</v>
      </c>
      <c r="E35" s="52">
        <f t="shared" si="3"/>
        <v>0</v>
      </c>
      <c r="F35" s="52">
        <f t="shared" si="3"/>
        <v>0</v>
      </c>
      <c r="G35" s="52">
        <f t="shared" si="3"/>
        <v>0</v>
      </c>
      <c r="H35" s="52">
        <f t="shared" si="3"/>
        <v>0</v>
      </c>
      <c r="I35" s="52">
        <f t="shared" si="3"/>
        <v>0</v>
      </c>
      <c r="J35" s="52">
        <f t="shared" si="3"/>
        <v>0</v>
      </c>
      <c r="K35" s="52">
        <f t="shared" si="3"/>
        <v>0</v>
      </c>
      <c r="L35" s="52">
        <f t="shared" si="3"/>
        <v>0</v>
      </c>
      <c r="M35" s="52">
        <f t="shared" si="3"/>
        <v>0</v>
      </c>
      <c r="N35" s="52">
        <f t="shared" si="3"/>
        <v>0</v>
      </c>
      <c r="O35" s="52">
        <f t="shared" si="3"/>
        <v>0</v>
      </c>
      <c r="P35" s="52">
        <f t="shared" si="3"/>
        <v>0</v>
      </c>
      <c r="Q35" s="52">
        <f t="shared" si="3"/>
        <v>0</v>
      </c>
      <c r="R35" s="52">
        <f t="shared" si="3"/>
        <v>0</v>
      </c>
      <c r="S35" s="52">
        <f t="shared" si="3"/>
        <v>0</v>
      </c>
      <c r="T35" s="52">
        <f t="shared" si="3"/>
        <v>0</v>
      </c>
      <c r="U35" s="52">
        <f t="shared" si="3"/>
        <v>0</v>
      </c>
      <c r="V35" s="52">
        <f t="shared" si="3"/>
        <v>0</v>
      </c>
      <c r="W35" s="52">
        <f t="shared" si="3"/>
        <v>0</v>
      </c>
      <c r="X35" s="52">
        <f t="shared" si="3"/>
        <v>0</v>
      </c>
      <c r="Y35" s="52">
        <f t="shared" si="3"/>
        <v>0</v>
      </c>
      <c r="Z35" s="52">
        <f t="shared" si="3"/>
        <v>0</v>
      </c>
      <c r="AA35" s="52">
        <f t="shared" si="3"/>
        <v>0</v>
      </c>
      <c r="AB35" s="52">
        <f t="shared" si="3"/>
        <v>0</v>
      </c>
      <c r="AC35" s="52">
        <f t="shared" si="3"/>
        <v>0</v>
      </c>
      <c r="AD35" s="52">
        <f t="shared" si="3"/>
        <v>0</v>
      </c>
      <c r="AE35" s="52">
        <f t="shared" si="3"/>
        <v>0</v>
      </c>
      <c r="AF35" s="52">
        <f t="shared" si="3"/>
        <v>0</v>
      </c>
      <c r="AG35" s="24">
        <f>AVERAGE(B35:AF35)</f>
        <v>0</v>
      </c>
    </row>
    <row r="36" spans="1:33" ht="20.25" customHeight="1" x14ac:dyDescent="0.45">
      <c r="A36" s="32" t="s">
        <v>14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24"/>
    </row>
    <row r="37" spans="1:33" ht="20.25" customHeight="1" x14ac:dyDescent="0.45">
      <c r="A37" s="31" t="s">
        <v>4</v>
      </c>
      <c r="B37" s="114"/>
      <c r="C37" s="114"/>
      <c r="D37" s="114"/>
      <c r="E37" s="114">
        <v>0</v>
      </c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24">
        <f>AVERAGE(B37:AF37)</f>
        <v>0</v>
      </c>
    </row>
    <row r="38" spans="1:33" ht="20.25" customHeight="1" x14ac:dyDescent="0.45">
      <c r="A38" s="31" t="s">
        <v>15</v>
      </c>
      <c r="B38" s="52">
        <f t="shared" ref="B38:AF38" si="4">SUM(B37,B35,B28,B15,B8)</f>
        <v>0</v>
      </c>
      <c r="C38" s="52">
        <f t="shared" si="4"/>
        <v>0</v>
      </c>
      <c r="D38" s="52">
        <f t="shared" si="4"/>
        <v>0</v>
      </c>
      <c r="E38" s="52">
        <f t="shared" si="4"/>
        <v>0</v>
      </c>
      <c r="F38" s="52">
        <f t="shared" si="4"/>
        <v>0</v>
      </c>
      <c r="G38" s="52">
        <f t="shared" si="4"/>
        <v>0</v>
      </c>
      <c r="H38" s="52">
        <f t="shared" si="4"/>
        <v>0</v>
      </c>
      <c r="I38" s="52">
        <f t="shared" si="4"/>
        <v>0</v>
      </c>
      <c r="J38" s="52">
        <f t="shared" si="4"/>
        <v>0</v>
      </c>
      <c r="K38" s="52">
        <f t="shared" si="4"/>
        <v>0</v>
      </c>
      <c r="L38" s="52">
        <f t="shared" si="4"/>
        <v>0</v>
      </c>
      <c r="M38" s="52">
        <f t="shared" si="4"/>
        <v>0</v>
      </c>
      <c r="N38" s="52">
        <f t="shared" si="4"/>
        <v>0</v>
      </c>
      <c r="O38" s="52">
        <f t="shared" si="4"/>
        <v>0</v>
      </c>
      <c r="P38" s="52">
        <f t="shared" si="4"/>
        <v>0</v>
      </c>
      <c r="Q38" s="52">
        <f t="shared" si="4"/>
        <v>0</v>
      </c>
      <c r="R38" s="52">
        <f t="shared" si="4"/>
        <v>0</v>
      </c>
      <c r="S38" s="52">
        <f t="shared" si="4"/>
        <v>0</v>
      </c>
      <c r="T38" s="52">
        <f t="shared" si="4"/>
        <v>0</v>
      </c>
      <c r="U38" s="52">
        <f t="shared" si="4"/>
        <v>0</v>
      </c>
      <c r="V38" s="52">
        <f t="shared" si="4"/>
        <v>0</v>
      </c>
      <c r="W38" s="52">
        <f t="shared" si="4"/>
        <v>0</v>
      </c>
      <c r="X38" s="52">
        <f t="shared" si="4"/>
        <v>0</v>
      </c>
      <c r="Y38" s="52">
        <f t="shared" si="4"/>
        <v>0</v>
      </c>
      <c r="Z38" s="52">
        <f t="shared" si="4"/>
        <v>0</v>
      </c>
      <c r="AA38" s="52">
        <f t="shared" si="4"/>
        <v>0</v>
      </c>
      <c r="AB38" s="52">
        <f t="shared" si="4"/>
        <v>0</v>
      </c>
      <c r="AC38" s="52">
        <f t="shared" si="4"/>
        <v>0</v>
      </c>
      <c r="AD38" s="52">
        <f t="shared" si="4"/>
        <v>0</v>
      </c>
      <c r="AE38" s="52">
        <f t="shared" si="4"/>
        <v>0</v>
      </c>
      <c r="AF38" s="52">
        <f t="shared" si="4"/>
        <v>0</v>
      </c>
      <c r="AG38" s="24">
        <f>AVERAGE(B38:AF38)</f>
        <v>0</v>
      </c>
    </row>
    <row r="39" spans="1:33" ht="20.25" customHeight="1" x14ac:dyDescent="0.45">
      <c r="A39" s="31" t="s">
        <v>16</v>
      </c>
      <c r="B39" s="52">
        <f t="shared" ref="B39:AF39" si="5">-SUM(B13+B14+B26+B27+B33+B34)</f>
        <v>0</v>
      </c>
      <c r="C39" s="52">
        <f t="shared" si="5"/>
        <v>0</v>
      </c>
      <c r="D39" s="52">
        <f t="shared" si="5"/>
        <v>0</v>
      </c>
      <c r="E39" s="52">
        <f t="shared" si="5"/>
        <v>0</v>
      </c>
      <c r="F39" s="52">
        <f t="shared" si="5"/>
        <v>0</v>
      </c>
      <c r="G39" s="52">
        <f t="shared" si="5"/>
        <v>0</v>
      </c>
      <c r="H39" s="52">
        <f t="shared" si="5"/>
        <v>0</v>
      </c>
      <c r="I39" s="52">
        <f t="shared" si="5"/>
        <v>0</v>
      </c>
      <c r="J39" s="52">
        <f t="shared" si="5"/>
        <v>0</v>
      </c>
      <c r="K39" s="52">
        <f t="shared" si="5"/>
        <v>0</v>
      </c>
      <c r="L39" s="52">
        <f t="shared" si="5"/>
        <v>0</v>
      </c>
      <c r="M39" s="52">
        <f t="shared" si="5"/>
        <v>0</v>
      </c>
      <c r="N39" s="52">
        <f t="shared" si="5"/>
        <v>0</v>
      </c>
      <c r="O39" s="52">
        <f t="shared" si="5"/>
        <v>0</v>
      </c>
      <c r="P39" s="52">
        <f t="shared" si="5"/>
        <v>0</v>
      </c>
      <c r="Q39" s="52">
        <f t="shared" si="5"/>
        <v>0</v>
      </c>
      <c r="R39" s="52">
        <f t="shared" si="5"/>
        <v>0</v>
      </c>
      <c r="S39" s="52">
        <f t="shared" si="5"/>
        <v>0</v>
      </c>
      <c r="T39" s="52">
        <f t="shared" si="5"/>
        <v>0</v>
      </c>
      <c r="U39" s="52">
        <f t="shared" si="5"/>
        <v>0</v>
      </c>
      <c r="V39" s="52">
        <f t="shared" si="5"/>
        <v>0</v>
      </c>
      <c r="W39" s="52">
        <f t="shared" si="5"/>
        <v>0</v>
      </c>
      <c r="X39" s="52">
        <f t="shared" si="5"/>
        <v>0</v>
      </c>
      <c r="Y39" s="52">
        <f t="shared" si="5"/>
        <v>0</v>
      </c>
      <c r="Z39" s="52">
        <f t="shared" si="5"/>
        <v>0</v>
      </c>
      <c r="AA39" s="52">
        <f t="shared" si="5"/>
        <v>0</v>
      </c>
      <c r="AB39" s="52">
        <f t="shared" si="5"/>
        <v>0</v>
      </c>
      <c r="AC39" s="52">
        <f t="shared" si="5"/>
        <v>0</v>
      </c>
      <c r="AD39" s="52">
        <f t="shared" si="5"/>
        <v>0</v>
      </c>
      <c r="AE39" s="52">
        <f t="shared" si="5"/>
        <v>0</v>
      </c>
      <c r="AF39" s="52">
        <f t="shared" si="5"/>
        <v>0</v>
      </c>
      <c r="AG39" s="24"/>
    </row>
    <row r="40" spans="1:33" ht="20.25" customHeight="1" x14ac:dyDescent="0.45">
      <c r="A40" s="32" t="s">
        <v>20</v>
      </c>
      <c r="B40" s="52">
        <f t="shared" ref="B40:AF40" si="6">B38-B39</f>
        <v>0</v>
      </c>
      <c r="C40" s="52">
        <f t="shared" si="6"/>
        <v>0</v>
      </c>
      <c r="D40" s="52">
        <f t="shared" si="6"/>
        <v>0</v>
      </c>
      <c r="E40" s="52">
        <f t="shared" si="6"/>
        <v>0</v>
      </c>
      <c r="F40" s="52">
        <f t="shared" si="6"/>
        <v>0</v>
      </c>
      <c r="G40" s="52">
        <f t="shared" si="6"/>
        <v>0</v>
      </c>
      <c r="H40" s="52">
        <f t="shared" si="6"/>
        <v>0</v>
      </c>
      <c r="I40" s="52">
        <f t="shared" si="6"/>
        <v>0</v>
      </c>
      <c r="J40" s="52">
        <f t="shared" si="6"/>
        <v>0</v>
      </c>
      <c r="K40" s="52">
        <f t="shared" si="6"/>
        <v>0</v>
      </c>
      <c r="L40" s="52">
        <f t="shared" si="6"/>
        <v>0</v>
      </c>
      <c r="M40" s="52">
        <f t="shared" si="6"/>
        <v>0</v>
      </c>
      <c r="N40" s="52">
        <f t="shared" si="6"/>
        <v>0</v>
      </c>
      <c r="O40" s="52">
        <f t="shared" si="6"/>
        <v>0</v>
      </c>
      <c r="P40" s="52">
        <f t="shared" si="6"/>
        <v>0</v>
      </c>
      <c r="Q40" s="52">
        <f t="shared" si="6"/>
        <v>0</v>
      </c>
      <c r="R40" s="52">
        <f t="shared" si="6"/>
        <v>0</v>
      </c>
      <c r="S40" s="52">
        <f t="shared" si="6"/>
        <v>0</v>
      </c>
      <c r="T40" s="52">
        <f t="shared" si="6"/>
        <v>0</v>
      </c>
      <c r="U40" s="52">
        <f t="shared" si="6"/>
        <v>0</v>
      </c>
      <c r="V40" s="52">
        <f t="shared" si="6"/>
        <v>0</v>
      </c>
      <c r="W40" s="52">
        <f t="shared" si="6"/>
        <v>0</v>
      </c>
      <c r="X40" s="52">
        <f t="shared" si="6"/>
        <v>0</v>
      </c>
      <c r="Y40" s="52">
        <f t="shared" si="6"/>
        <v>0</v>
      </c>
      <c r="Z40" s="52">
        <f t="shared" si="6"/>
        <v>0</v>
      </c>
      <c r="AA40" s="52">
        <f t="shared" si="6"/>
        <v>0</v>
      </c>
      <c r="AB40" s="52">
        <f t="shared" si="6"/>
        <v>0</v>
      </c>
      <c r="AC40" s="52">
        <f t="shared" si="6"/>
        <v>0</v>
      </c>
      <c r="AD40" s="52">
        <f t="shared" si="6"/>
        <v>0</v>
      </c>
      <c r="AE40" s="52">
        <f t="shared" si="6"/>
        <v>0</v>
      </c>
      <c r="AF40" s="52">
        <f t="shared" si="6"/>
        <v>0</v>
      </c>
      <c r="AG40" s="24">
        <f>AVERAGE(B40:AF40)</f>
        <v>0</v>
      </c>
    </row>
    <row r="41" spans="1:33" ht="20.25" customHeight="1" x14ac:dyDescent="0.45">
      <c r="A41" s="31"/>
      <c r="B41" s="35"/>
      <c r="C41" s="35"/>
      <c r="D41" s="35"/>
      <c r="E41" s="35"/>
      <c r="F41" s="35"/>
      <c r="G41" s="35"/>
      <c r="H41" s="35"/>
      <c r="I41" s="44"/>
      <c r="J41" s="44"/>
      <c r="K41" s="44"/>
      <c r="L41" s="44"/>
      <c r="M41" s="44"/>
      <c r="N41" s="44"/>
      <c r="O41" s="44"/>
      <c r="P41" s="44"/>
      <c r="Q41" s="41"/>
      <c r="R41" s="41"/>
      <c r="S41" s="35"/>
      <c r="T41" s="35"/>
      <c r="U41" s="35"/>
      <c r="V41" s="35"/>
      <c r="W41" s="35"/>
      <c r="X41" s="35"/>
      <c r="Y41" s="35"/>
      <c r="Z41" s="44"/>
      <c r="AA41" s="44"/>
      <c r="AB41" s="44"/>
      <c r="AC41" s="44"/>
      <c r="AD41" s="44"/>
      <c r="AE41" s="44"/>
      <c r="AF41" s="44"/>
      <c r="AG41" s="46"/>
    </row>
    <row r="42" spans="1:33" ht="20.25" customHeight="1" x14ac:dyDescent="0.45">
      <c r="A42" s="31" t="s">
        <v>32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0"/>
    </row>
    <row r="43" spans="1:33" ht="20.25" customHeight="1" x14ac:dyDescent="0.45">
      <c r="A43" s="49" t="s">
        <v>33</v>
      </c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="55" zoomScaleNormal="55" zoomScalePageLayoutView="55" workbookViewId="0">
      <pane xSplit="1" ySplit="4" topLeftCell="B5" activePane="bottomRight" state="frozen"/>
      <selection pane="topRight" activeCell="B1" sqref="B1"/>
      <selection pane="bottomLeft" activeCell="A14" sqref="A14"/>
      <selection pane="bottomRight" activeCell="H6" sqref="H6"/>
    </sheetView>
  </sheetViews>
  <sheetFormatPr defaultColWidth="11.53515625" defaultRowHeight="20.25" customHeight="1" x14ac:dyDescent="0.45"/>
  <cols>
    <col min="1" max="1" width="32.69140625" style="49" customWidth="1"/>
    <col min="2" max="29" width="8.3046875" style="49" customWidth="1"/>
    <col min="30" max="30" width="12.84375" style="88" customWidth="1"/>
    <col min="31" max="31" width="16.15234375" style="49" customWidth="1"/>
    <col min="32" max="16384" width="11.53515625" style="49"/>
  </cols>
  <sheetData>
    <row r="1" spans="1:31" ht="20.25" customHeight="1" x14ac:dyDescent="0.45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45"/>
      <c r="AE1" s="28"/>
    </row>
    <row r="2" spans="1:31" ht="20.25" customHeight="1" x14ac:dyDescent="0.45">
      <c r="A2" s="27">
        <v>44228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45"/>
      <c r="AE2" s="28"/>
    </row>
    <row r="3" spans="1:31" ht="20.25" customHeight="1" x14ac:dyDescent="0.5">
      <c r="A3" s="29" t="s">
        <v>19</v>
      </c>
      <c r="Z3" s="50"/>
      <c r="AA3" s="81"/>
      <c r="AB3" s="50"/>
      <c r="AC3" s="50"/>
      <c r="AD3" s="166"/>
      <c r="AE3" s="165" t="s">
        <v>39</v>
      </c>
    </row>
    <row r="4" spans="1:31" ht="20.25" customHeight="1" x14ac:dyDescent="0.4">
      <c r="A4" s="31"/>
      <c r="B4" s="80">
        <v>1</v>
      </c>
      <c r="C4" s="80">
        <v>2</v>
      </c>
      <c r="D4" s="80">
        <v>3</v>
      </c>
      <c r="E4" s="80">
        <v>4</v>
      </c>
      <c r="F4" s="80">
        <v>5</v>
      </c>
      <c r="G4" s="80">
        <v>6</v>
      </c>
      <c r="H4" s="80">
        <v>7</v>
      </c>
      <c r="I4" s="80">
        <v>8</v>
      </c>
      <c r="J4" s="80">
        <v>9</v>
      </c>
      <c r="K4" s="80">
        <v>10</v>
      </c>
      <c r="L4" s="80">
        <v>11</v>
      </c>
      <c r="M4" s="80">
        <v>12</v>
      </c>
      <c r="N4" s="80">
        <v>13</v>
      </c>
      <c r="O4" s="80">
        <v>14</v>
      </c>
      <c r="P4" s="80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132" t="s">
        <v>28</v>
      </c>
      <c r="AE4" s="165" t="s">
        <v>38</v>
      </c>
    </row>
    <row r="5" spans="1:31" ht="20.25" customHeight="1" x14ac:dyDescent="0.45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82"/>
      <c r="AE5" s="33"/>
    </row>
    <row r="6" spans="1:31" ht="20.25" customHeight="1" x14ac:dyDescent="0.4">
      <c r="A6" s="31" t="s">
        <v>1</v>
      </c>
      <c r="AD6" s="49"/>
      <c r="AE6" s="33" t="s">
        <v>35</v>
      </c>
    </row>
    <row r="7" spans="1:31" ht="20.25" customHeight="1" x14ac:dyDescent="0.4">
      <c r="A7" s="31" t="s">
        <v>2</v>
      </c>
      <c r="AD7" s="49"/>
      <c r="AE7" s="33" t="s">
        <v>34</v>
      </c>
    </row>
    <row r="8" spans="1:31" ht="20.25" customHeight="1" x14ac:dyDescent="0.45">
      <c r="A8" s="31"/>
      <c r="B8" s="52">
        <f t="shared" ref="B8:AC8" si="0">SUM(B6:B7)</f>
        <v>0</v>
      </c>
      <c r="C8" s="52">
        <f t="shared" si="0"/>
        <v>0</v>
      </c>
      <c r="D8" s="52">
        <f t="shared" si="0"/>
        <v>0</v>
      </c>
      <c r="E8" s="52">
        <f t="shared" si="0"/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  <c r="R8" s="52">
        <f t="shared" si="0"/>
        <v>0</v>
      </c>
      <c r="S8" s="52">
        <f t="shared" si="0"/>
        <v>0</v>
      </c>
      <c r="T8" s="52">
        <f t="shared" si="0"/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101">
        <f>AVERAGE(B8:AC8)</f>
        <v>0</v>
      </c>
      <c r="AE8" s="86">
        <v>0</v>
      </c>
    </row>
    <row r="9" spans="1:31" ht="20.25" customHeight="1" x14ac:dyDescent="0.45">
      <c r="A9" s="32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24"/>
    </row>
    <row r="10" spans="1:31" ht="20.25" customHeight="1" x14ac:dyDescent="0.45">
      <c r="A10" s="31" t="s">
        <v>18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58"/>
      <c r="AA10" s="58"/>
      <c r="AB10" s="58"/>
      <c r="AC10" s="58"/>
      <c r="AD10" s="24"/>
      <c r="AE10" s="95" t="s">
        <v>36</v>
      </c>
    </row>
    <row r="11" spans="1:31" ht="20.25" customHeight="1" x14ac:dyDescent="0.45">
      <c r="A11" s="33" t="s">
        <v>26</v>
      </c>
      <c r="B11" s="55"/>
      <c r="C11" s="55"/>
      <c r="D11" s="55"/>
      <c r="E11" s="55"/>
      <c r="F11" s="55"/>
      <c r="G11" s="55"/>
      <c r="H11" s="55"/>
      <c r="I11" s="55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58"/>
      <c r="AA11" s="58"/>
      <c r="AB11" s="58"/>
      <c r="AC11" s="58"/>
      <c r="AD11" s="24"/>
      <c r="AE11" s="86">
        <v>0</v>
      </c>
    </row>
    <row r="12" spans="1:31" ht="20.25" customHeight="1" x14ac:dyDescent="0.45">
      <c r="A12" s="31" t="s">
        <v>5</v>
      </c>
      <c r="B12" s="55"/>
      <c r="C12" s="55"/>
      <c r="D12" s="55"/>
      <c r="E12" s="55"/>
      <c r="F12" s="55"/>
      <c r="G12" s="55"/>
      <c r="H12" s="55"/>
      <c r="I12" s="55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58"/>
      <c r="AA12" s="58"/>
      <c r="AB12" s="58"/>
      <c r="AC12" s="58"/>
      <c r="AD12" s="24"/>
    </row>
    <row r="13" spans="1:31" ht="20.25" customHeight="1" x14ac:dyDescent="0.45">
      <c r="A13" s="31" t="s">
        <v>6</v>
      </c>
      <c r="B13" s="55"/>
      <c r="C13" s="55"/>
      <c r="D13" s="55"/>
      <c r="E13" s="55"/>
      <c r="F13" s="55"/>
      <c r="G13" s="55"/>
      <c r="H13" s="55"/>
      <c r="I13" s="55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58"/>
      <c r="AA13" s="58"/>
      <c r="AB13" s="58"/>
      <c r="AC13" s="58"/>
      <c r="AD13" s="24"/>
    </row>
    <row r="14" spans="1:31" ht="20.25" customHeight="1" x14ac:dyDescent="0.45">
      <c r="A14" s="31" t="s">
        <v>7</v>
      </c>
      <c r="B14" s="55"/>
      <c r="C14" s="55"/>
      <c r="D14" s="55"/>
      <c r="E14" s="55"/>
      <c r="F14" s="55"/>
      <c r="G14" s="55"/>
      <c r="H14" s="55"/>
      <c r="I14" s="55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58"/>
      <c r="AA14" s="58"/>
      <c r="AB14" s="58"/>
      <c r="AC14" s="58"/>
      <c r="AD14" s="24"/>
    </row>
    <row r="15" spans="1:31" ht="20.25" customHeight="1" x14ac:dyDescent="0.45">
      <c r="A15" s="31"/>
      <c r="B15" s="52">
        <f t="shared" ref="B15:AC15" si="1">SUM(B10:B14)</f>
        <v>0</v>
      </c>
      <c r="C15" s="52">
        <f t="shared" si="1"/>
        <v>0</v>
      </c>
      <c r="D15" s="52">
        <f t="shared" si="1"/>
        <v>0</v>
      </c>
      <c r="E15" s="52">
        <f t="shared" si="1"/>
        <v>0</v>
      </c>
      <c r="F15" s="52">
        <f t="shared" si="1"/>
        <v>0</v>
      </c>
      <c r="G15" s="52">
        <f t="shared" si="1"/>
        <v>0</v>
      </c>
      <c r="H15" s="52">
        <f t="shared" si="1"/>
        <v>0</v>
      </c>
      <c r="I15" s="52">
        <f t="shared" si="1"/>
        <v>0</v>
      </c>
      <c r="J15" s="52">
        <f t="shared" si="1"/>
        <v>0</v>
      </c>
      <c r="K15" s="52">
        <f t="shared" si="1"/>
        <v>0</v>
      </c>
      <c r="L15" s="52">
        <f t="shared" si="1"/>
        <v>0</v>
      </c>
      <c r="M15" s="52">
        <f t="shared" si="1"/>
        <v>0</v>
      </c>
      <c r="N15" s="52">
        <f t="shared" si="1"/>
        <v>0</v>
      </c>
      <c r="O15" s="52">
        <f t="shared" si="1"/>
        <v>0</v>
      </c>
      <c r="P15" s="52">
        <f t="shared" si="1"/>
        <v>0</v>
      </c>
      <c r="Q15" s="52">
        <f t="shared" si="1"/>
        <v>0</v>
      </c>
      <c r="R15" s="52">
        <f t="shared" si="1"/>
        <v>0</v>
      </c>
      <c r="S15" s="52">
        <f t="shared" si="1"/>
        <v>0</v>
      </c>
      <c r="T15" s="52">
        <f t="shared" si="1"/>
        <v>0</v>
      </c>
      <c r="U15" s="52">
        <f t="shared" si="1"/>
        <v>0</v>
      </c>
      <c r="V15" s="52">
        <f t="shared" si="1"/>
        <v>0</v>
      </c>
      <c r="W15" s="52">
        <f t="shared" si="1"/>
        <v>0</v>
      </c>
      <c r="X15" s="52">
        <f t="shared" si="1"/>
        <v>0</v>
      </c>
      <c r="Y15" s="52">
        <f t="shared" si="1"/>
        <v>0</v>
      </c>
      <c r="Z15" s="52">
        <f t="shared" si="1"/>
        <v>0</v>
      </c>
      <c r="AA15" s="52">
        <f t="shared" si="1"/>
        <v>0</v>
      </c>
      <c r="AB15" s="52">
        <f t="shared" si="1"/>
        <v>0</v>
      </c>
      <c r="AC15" s="52">
        <f t="shared" si="1"/>
        <v>0</v>
      </c>
      <c r="AD15" s="101">
        <f>AVERAGE(B15:AC15)</f>
        <v>0</v>
      </c>
    </row>
    <row r="16" spans="1:31" ht="20.25" customHeight="1" x14ac:dyDescent="0.45">
      <c r="A16" s="34" t="s">
        <v>29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24"/>
    </row>
    <row r="17" spans="1:31" ht="20.25" customHeight="1" x14ac:dyDescent="0.45">
      <c r="A17" s="35" t="s">
        <v>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42"/>
      <c r="AB17" s="42"/>
      <c r="AC17" s="42"/>
      <c r="AD17" s="24"/>
      <c r="AE17" s="95" t="s">
        <v>36</v>
      </c>
    </row>
    <row r="18" spans="1:31" ht="20.25" customHeight="1" x14ac:dyDescent="0.45">
      <c r="A18" s="41" t="s">
        <v>26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42"/>
      <c r="AB18" s="42"/>
      <c r="AC18" s="42"/>
      <c r="AD18" s="24"/>
      <c r="AE18" s="86">
        <v>0</v>
      </c>
    </row>
    <row r="19" spans="1:31" ht="20.25" customHeight="1" x14ac:dyDescent="0.45">
      <c r="A19" s="35" t="s">
        <v>23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3"/>
      <c r="AB19" s="63"/>
      <c r="AC19" s="63"/>
      <c r="AD19" s="24"/>
    </row>
    <row r="20" spans="1:31" ht="20.25" customHeight="1" x14ac:dyDescent="0.45">
      <c r="A20" s="35" t="s">
        <v>22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80"/>
      <c r="AB20" s="80"/>
      <c r="AC20" s="80"/>
      <c r="AD20" s="24"/>
    </row>
    <row r="21" spans="1:31" ht="20.25" customHeight="1" x14ac:dyDescent="0.45">
      <c r="A21" s="35" t="s">
        <v>24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80"/>
      <c r="AB21" s="80"/>
      <c r="AC21" s="80"/>
      <c r="AD21" s="24"/>
    </row>
    <row r="22" spans="1:31" ht="20.25" customHeight="1" x14ac:dyDescent="0.45">
      <c r="A22" s="35" t="s">
        <v>25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80"/>
      <c r="AB22" s="80"/>
      <c r="AC22" s="80"/>
      <c r="AD22" s="24"/>
    </row>
    <row r="23" spans="1:31" ht="20.25" customHeight="1" x14ac:dyDescent="0.45">
      <c r="A23" s="35" t="s">
        <v>17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42"/>
      <c r="AB23" s="42"/>
      <c r="AC23" s="42"/>
      <c r="AD23" s="24"/>
      <c r="AE23" s="31"/>
    </row>
    <row r="24" spans="1:31" ht="20.25" customHeight="1" x14ac:dyDescent="0.45">
      <c r="A24" s="35" t="s">
        <v>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89"/>
      <c r="AB24" s="89"/>
      <c r="AC24" s="89"/>
      <c r="AD24" s="24"/>
    </row>
    <row r="25" spans="1:31" ht="20.25" customHeight="1" x14ac:dyDescent="0.45">
      <c r="A25" s="35" t="s">
        <v>10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2"/>
      <c r="AB25" s="42"/>
      <c r="AC25" s="42"/>
      <c r="AD25" s="24"/>
    </row>
    <row r="26" spans="1:31" ht="20.25" customHeight="1" x14ac:dyDescent="0.45">
      <c r="A26" s="35" t="s">
        <v>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2"/>
      <c r="AB26" s="42"/>
      <c r="AC26" s="42"/>
      <c r="AD26" s="24"/>
    </row>
    <row r="27" spans="1:31" ht="20.25" customHeight="1" x14ac:dyDescent="0.45">
      <c r="A27" s="31"/>
      <c r="B27" s="52">
        <f t="shared" ref="B27:AC27" si="2">SUM(B17+B23+B24+B25+B26)</f>
        <v>0</v>
      </c>
      <c r="C27" s="52">
        <f t="shared" si="2"/>
        <v>0</v>
      </c>
      <c r="D27" s="52">
        <f t="shared" si="2"/>
        <v>0</v>
      </c>
      <c r="E27" s="52">
        <f t="shared" si="2"/>
        <v>0</v>
      </c>
      <c r="F27" s="52">
        <f t="shared" si="2"/>
        <v>0</v>
      </c>
      <c r="G27" s="52">
        <f t="shared" si="2"/>
        <v>0</v>
      </c>
      <c r="H27" s="52">
        <f t="shared" si="2"/>
        <v>0</v>
      </c>
      <c r="I27" s="52">
        <f t="shared" si="2"/>
        <v>0</v>
      </c>
      <c r="J27" s="52">
        <f t="shared" si="2"/>
        <v>0</v>
      </c>
      <c r="K27" s="52">
        <f t="shared" si="2"/>
        <v>0</v>
      </c>
      <c r="L27" s="52">
        <f t="shared" si="2"/>
        <v>0</v>
      </c>
      <c r="M27" s="52">
        <f t="shared" si="2"/>
        <v>0</v>
      </c>
      <c r="N27" s="52">
        <f t="shared" si="2"/>
        <v>0</v>
      </c>
      <c r="O27" s="52">
        <f t="shared" si="2"/>
        <v>0</v>
      </c>
      <c r="P27" s="52">
        <f t="shared" si="2"/>
        <v>0</v>
      </c>
      <c r="Q27" s="52">
        <f t="shared" si="2"/>
        <v>0</v>
      </c>
      <c r="R27" s="52">
        <f t="shared" si="2"/>
        <v>0</v>
      </c>
      <c r="S27" s="52">
        <f t="shared" si="2"/>
        <v>0</v>
      </c>
      <c r="T27" s="52">
        <f t="shared" si="2"/>
        <v>0</v>
      </c>
      <c r="U27" s="52">
        <f t="shared" si="2"/>
        <v>0</v>
      </c>
      <c r="V27" s="52">
        <f t="shared" si="2"/>
        <v>0</v>
      </c>
      <c r="W27" s="52">
        <f t="shared" si="2"/>
        <v>0</v>
      </c>
      <c r="X27" s="52">
        <f t="shared" si="2"/>
        <v>0</v>
      </c>
      <c r="Y27" s="52">
        <f t="shared" si="2"/>
        <v>0</v>
      </c>
      <c r="Z27" s="52">
        <f t="shared" si="2"/>
        <v>0</v>
      </c>
      <c r="AA27" s="52">
        <f t="shared" si="2"/>
        <v>0</v>
      </c>
      <c r="AB27" s="52">
        <f t="shared" si="2"/>
        <v>0</v>
      </c>
      <c r="AC27" s="52">
        <f t="shared" si="2"/>
        <v>0</v>
      </c>
      <c r="AD27" s="24">
        <f>AVERAGE(B27:AC27)</f>
        <v>0</v>
      </c>
    </row>
    <row r="28" spans="1:31" ht="20.25" customHeight="1" x14ac:dyDescent="0.45">
      <c r="A28" s="32" t="s">
        <v>11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24"/>
      <c r="AE28" s="33" t="s">
        <v>37</v>
      </c>
    </row>
    <row r="29" spans="1:31" ht="20.25" customHeight="1" x14ac:dyDescent="0.45">
      <c r="A29" s="31" t="s">
        <v>12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24"/>
      <c r="AE29" s="33" t="s">
        <v>34</v>
      </c>
    </row>
    <row r="30" spans="1:31" ht="20.25" customHeight="1" x14ac:dyDescent="0.45">
      <c r="A30" s="31" t="s">
        <v>27</v>
      </c>
      <c r="B30" s="90"/>
      <c r="C30" s="90"/>
      <c r="D30" s="90"/>
      <c r="E30" s="90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52"/>
      <c r="AC30" s="52"/>
      <c r="AD30" s="24">
        <f>SUM(B30:AC30)</f>
        <v>0</v>
      </c>
      <c r="AE30" s="122">
        <v>0</v>
      </c>
    </row>
    <row r="31" spans="1:31" ht="20.25" customHeight="1" x14ac:dyDescent="0.45">
      <c r="A31" s="31" t="s">
        <v>4</v>
      </c>
      <c r="B31" s="90"/>
      <c r="C31" s="90"/>
      <c r="D31" s="90"/>
      <c r="E31" s="90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52"/>
      <c r="AC31" s="52"/>
      <c r="AD31" s="24"/>
    </row>
    <row r="32" spans="1:31" ht="20.25" customHeight="1" x14ac:dyDescent="0.45">
      <c r="A32" s="31" t="s">
        <v>13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24"/>
    </row>
    <row r="33" spans="1:31" ht="20.25" customHeight="1" x14ac:dyDescent="0.45">
      <c r="A33" s="31" t="s">
        <v>10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24"/>
    </row>
    <row r="34" spans="1:31" ht="20.25" customHeight="1" x14ac:dyDescent="0.45">
      <c r="A34" s="31"/>
      <c r="B34" s="52">
        <f t="shared" ref="B34:AC34" si="3">SUM(B29:B33)</f>
        <v>0</v>
      </c>
      <c r="C34" s="52">
        <f t="shared" si="3"/>
        <v>0</v>
      </c>
      <c r="D34" s="52">
        <f t="shared" si="3"/>
        <v>0</v>
      </c>
      <c r="E34" s="52">
        <f t="shared" si="3"/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  <c r="K34" s="52">
        <f t="shared" si="3"/>
        <v>0</v>
      </c>
      <c r="L34" s="52">
        <f t="shared" si="3"/>
        <v>0</v>
      </c>
      <c r="M34" s="52">
        <f t="shared" si="3"/>
        <v>0</v>
      </c>
      <c r="N34" s="52">
        <f t="shared" si="3"/>
        <v>0</v>
      </c>
      <c r="O34" s="52">
        <f t="shared" si="3"/>
        <v>0</v>
      </c>
      <c r="P34" s="52">
        <f t="shared" si="3"/>
        <v>0</v>
      </c>
      <c r="Q34" s="52">
        <f t="shared" si="3"/>
        <v>0</v>
      </c>
      <c r="R34" s="52">
        <f t="shared" si="3"/>
        <v>0</v>
      </c>
      <c r="S34" s="52">
        <f t="shared" si="3"/>
        <v>0</v>
      </c>
      <c r="T34" s="52">
        <f t="shared" si="3"/>
        <v>0</v>
      </c>
      <c r="U34" s="52">
        <f t="shared" si="3"/>
        <v>0</v>
      </c>
      <c r="V34" s="52">
        <f t="shared" si="3"/>
        <v>0</v>
      </c>
      <c r="W34" s="52">
        <f t="shared" si="3"/>
        <v>0</v>
      </c>
      <c r="X34" s="52">
        <f t="shared" si="3"/>
        <v>0</v>
      </c>
      <c r="Y34" s="52">
        <f t="shared" si="3"/>
        <v>0</v>
      </c>
      <c r="Z34" s="52">
        <f t="shared" si="3"/>
        <v>0</v>
      </c>
      <c r="AA34" s="52">
        <f t="shared" si="3"/>
        <v>0</v>
      </c>
      <c r="AB34" s="52">
        <f t="shared" si="3"/>
        <v>0</v>
      </c>
      <c r="AC34" s="52">
        <f t="shared" si="3"/>
        <v>0</v>
      </c>
      <c r="AD34" s="24">
        <f>AVERAGE(B34:AC34)</f>
        <v>0</v>
      </c>
      <c r="AE34" s="32"/>
    </row>
    <row r="35" spans="1:31" ht="20.25" customHeight="1" x14ac:dyDescent="0.45">
      <c r="A35" s="32" t="s">
        <v>14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24"/>
      <c r="AE35" s="32"/>
    </row>
    <row r="36" spans="1:31" ht="20.25" customHeight="1" x14ac:dyDescent="0.45">
      <c r="A36" s="31" t="s">
        <v>4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24"/>
    </row>
    <row r="37" spans="1:31" ht="20.25" customHeight="1" x14ac:dyDescent="0.45">
      <c r="A37" s="31" t="s">
        <v>15</v>
      </c>
      <c r="B37" s="52">
        <f t="shared" ref="B37:AC37" si="4">SUM(B8+B15+B27+B34+B36)</f>
        <v>0</v>
      </c>
      <c r="C37" s="52">
        <f t="shared" si="4"/>
        <v>0</v>
      </c>
      <c r="D37" s="52">
        <f t="shared" si="4"/>
        <v>0</v>
      </c>
      <c r="E37" s="52">
        <f t="shared" si="4"/>
        <v>0</v>
      </c>
      <c r="F37" s="52">
        <f t="shared" si="4"/>
        <v>0</v>
      </c>
      <c r="G37" s="52">
        <f t="shared" si="4"/>
        <v>0</v>
      </c>
      <c r="H37" s="52">
        <f t="shared" si="4"/>
        <v>0</v>
      </c>
      <c r="I37" s="52">
        <f t="shared" si="4"/>
        <v>0</v>
      </c>
      <c r="J37" s="52">
        <f t="shared" si="4"/>
        <v>0</v>
      </c>
      <c r="K37" s="52">
        <f t="shared" si="4"/>
        <v>0</v>
      </c>
      <c r="L37" s="52">
        <f t="shared" si="4"/>
        <v>0</v>
      </c>
      <c r="M37" s="52">
        <f t="shared" si="4"/>
        <v>0</v>
      </c>
      <c r="N37" s="52">
        <f t="shared" si="4"/>
        <v>0</v>
      </c>
      <c r="O37" s="52">
        <f t="shared" si="4"/>
        <v>0</v>
      </c>
      <c r="P37" s="52">
        <f t="shared" si="4"/>
        <v>0</v>
      </c>
      <c r="Q37" s="52">
        <f t="shared" si="4"/>
        <v>0</v>
      </c>
      <c r="R37" s="52">
        <f t="shared" si="4"/>
        <v>0</v>
      </c>
      <c r="S37" s="52">
        <f t="shared" si="4"/>
        <v>0</v>
      </c>
      <c r="T37" s="52">
        <f t="shared" si="4"/>
        <v>0</v>
      </c>
      <c r="U37" s="52">
        <f t="shared" si="4"/>
        <v>0</v>
      </c>
      <c r="V37" s="52">
        <f t="shared" si="4"/>
        <v>0</v>
      </c>
      <c r="W37" s="52">
        <f t="shared" si="4"/>
        <v>0</v>
      </c>
      <c r="X37" s="52">
        <f t="shared" si="4"/>
        <v>0</v>
      </c>
      <c r="Y37" s="52">
        <f t="shared" si="4"/>
        <v>0</v>
      </c>
      <c r="Z37" s="52">
        <f t="shared" si="4"/>
        <v>0</v>
      </c>
      <c r="AA37" s="52">
        <f t="shared" si="4"/>
        <v>0</v>
      </c>
      <c r="AB37" s="52">
        <f t="shared" si="4"/>
        <v>0</v>
      </c>
      <c r="AC37" s="52">
        <f t="shared" si="4"/>
        <v>0</v>
      </c>
      <c r="AD37" s="24"/>
    </row>
    <row r="38" spans="1:31" ht="20.25" customHeight="1" x14ac:dyDescent="0.45">
      <c r="A38" s="31" t="s">
        <v>16</v>
      </c>
      <c r="B38" s="52">
        <f t="shared" ref="B38:AC38" si="5">-SUM(B13+B14+B25+B26+B32+B33)</f>
        <v>0</v>
      </c>
      <c r="C38" s="52">
        <f t="shared" si="5"/>
        <v>0</v>
      </c>
      <c r="D38" s="52">
        <f t="shared" si="5"/>
        <v>0</v>
      </c>
      <c r="E38" s="52">
        <f t="shared" si="5"/>
        <v>0</v>
      </c>
      <c r="F38" s="52">
        <f t="shared" si="5"/>
        <v>0</v>
      </c>
      <c r="G38" s="52">
        <f t="shared" si="5"/>
        <v>0</v>
      </c>
      <c r="H38" s="52">
        <f t="shared" si="5"/>
        <v>0</v>
      </c>
      <c r="I38" s="52">
        <f t="shared" si="5"/>
        <v>0</v>
      </c>
      <c r="J38" s="52">
        <f t="shared" si="5"/>
        <v>0</v>
      </c>
      <c r="K38" s="52">
        <f t="shared" si="5"/>
        <v>0</v>
      </c>
      <c r="L38" s="52">
        <f t="shared" si="5"/>
        <v>0</v>
      </c>
      <c r="M38" s="52">
        <f t="shared" si="5"/>
        <v>0</v>
      </c>
      <c r="N38" s="52">
        <f t="shared" si="5"/>
        <v>0</v>
      </c>
      <c r="O38" s="52">
        <f t="shared" si="5"/>
        <v>0</v>
      </c>
      <c r="P38" s="52">
        <f t="shared" si="5"/>
        <v>0</v>
      </c>
      <c r="Q38" s="52">
        <f t="shared" si="5"/>
        <v>0</v>
      </c>
      <c r="R38" s="52">
        <f t="shared" si="5"/>
        <v>0</v>
      </c>
      <c r="S38" s="52">
        <f t="shared" si="5"/>
        <v>0</v>
      </c>
      <c r="T38" s="52">
        <f t="shared" si="5"/>
        <v>0</v>
      </c>
      <c r="U38" s="52">
        <f t="shared" si="5"/>
        <v>0</v>
      </c>
      <c r="V38" s="52">
        <f t="shared" si="5"/>
        <v>0</v>
      </c>
      <c r="W38" s="52">
        <f t="shared" si="5"/>
        <v>0</v>
      </c>
      <c r="X38" s="52">
        <f t="shared" si="5"/>
        <v>0</v>
      </c>
      <c r="Y38" s="52">
        <f t="shared" si="5"/>
        <v>0</v>
      </c>
      <c r="Z38" s="52">
        <f t="shared" si="5"/>
        <v>0</v>
      </c>
      <c r="AA38" s="52">
        <f t="shared" si="5"/>
        <v>0</v>
      </c>
      <c r="AB38" s="52">
        <f t="shared" si="5"/>
        <v>0</v>
      </c>
      <c r="AC38" s="52">
        <f t="shared" si="5"/>
        <v>0</v>
      </c>
      <c r="AD38" s="24"/>
    </row>
    <row r="39" spans="1:31" ht="20.25" customHeight="1" x14ac:dyDescent="0.45">
      <c r="A39" s="32" t="s">
        <v>20</v>
      </c>
      <c r="B39" s="52">
        <f t="shared" ref="B39:AC39" si="6">SUM(B37:B38)</f>
        <v>0</v>
      </c>
      <c r="C39" s="52">
        <f t="shared" si="6"/>
        <v>0</v>
      </c>
      <c r="D39" s="52">
        <f t="shared" si="6"/>
        <v>0</v>
      </c>
      <c r="E39" s="52">
        <f t="shared" si="6"/>
        <v>0</v>
      </c>
      <c r="F39" s="52">
        <f t="shared" si="6"/>
        <v>0</v>
      </c>
      <c r="G39" s="52">
        <f t="shared" si="6"/>
        <v>0</v>
      </c>
      <c r="H39" s="52">
        <f t="shared" si="6"/>
        <v>0</v>
      </c>
      <c r="I39" s="52">
        <f t="shared" si="6"/>
        <v>0</v>
      </c>
      <c r="J39" s="52">
        <f t="shared" si="6"/>
        <v>0</v>
      </c>
      <c r="K39" s="52">
        <f t="shared" si="6"/>
        <v>0</v>
      </c>
      <c r="L39" s="52">
        <f t="shared" si="6"/>
        <v>0</v>
      </c>
      <c r="M39" s="52">
        <f t="shared" si="6"/>
        <v>0</v>
      </c>
      <c r="N39" s="52">
        <f t="shared" si="6"/>
        <v>0</v>
      </c>
      <c r="O39" s="52">
        <f t="shared" si="6"/>
        <v>0</v>
      </c>
      <c r="P39" s="52">
        <f t="shared" si="6"/>
        <v>0</v>
      </c>
      <c r="Q39" s="52">
        <f t="shared" si="6"/>
        <v>0</v>
      </c>
      <c r="R39" s="52">
        <f t="shared" si="6"/>
        <v>0</v>
      </c>
      <c r="S39" s="52">
        <f t="shared" si="6"/>
        <v>0</v>
      </c>
      <c r="T39" s="52">
        <f t="shared" si="6"/>
        <v>0</v>
      </c>
      <c r="U39" s="52">
        <f t="shared" si="6"/>
        <v>0</v>
      </c>
      <c r="V39" s="52">
        <f t="shared" si="6"/>
        <v>0</v>
      </c>
      <c r="W39" s="52">
        <f t="shared" si="6"/>
        <v>0</v>
      </c>
      <c r="X39" s="52">
        <f t="shared" si="6"/>
        <v>0</v>
      </c>
      <c r="Y39" s="52">
        <f t="shared" si="6"/>
        <v>0</v>
      </c>
      <c r="Z39" s="52">
        <f t="shared" si="6"/>
        <v>0</v>
      </c>
      <c r="AA39" s="52">
        <f t="shared" si="6"/>
        <v>0</v>
      </c>
      <c r="AB39" s="52">
        <f t="shared" si="6"/>
        <v>0</v>
      </c>
      <c r="AC39" s="52">
        <f t="shared" si="6"/>
        <v>0</v>
      </c>
      <c r="AD39" s="24">
        <f>AVERAGE(B39:AC39)</f>
        <v>0</v>
      </c>
    </row>
    <row r="40" spans="1:31" ht="20.25" customHeight="1" x14ac:dyDescent="0.45">
      <c r="A40" s="32"/>
      <c r="B40" s="20"/>
      <c r="C40" s="36"/>
      <c r="D40" s="36"/>
      <c r="E40" s="36"/>
      <c r="F40" s="36"/>
      <c r="G40" s="36"/>
      <c r="H40" s="41"/>
      <c r="I40" s="42"/>
      <c r="J40" s="42"/>
      <c r="K40" s="42"/>
      <c r="L40" s="42"/>
      <c r="M40" s="42"/>
      <c r="N40" s="42"/>
      <c r="O40" s="42"/>
      <c r="P40" s="42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0"/>
    </row>
    <row r="41" spans="1:31" ht="20.25" customHeight="1" x14ac:dyDescent="0.45">
      <c r="A41" s="31"/>
      <c r="B41" s="35"/>
      <c r="C41" s="35"/>
      <c r="D41" s="35"/>
      <c r="E41" s="35"/>
      <c r="F41" s="35"/>
      <c r="G41" s="35"/>
      <c r="H41" s="35"/>
      <c r="I41" s="44"/>
      <c r="J41" s="44"/>
      <c r="K41" s="44"/>
      <c r="L41" s="44"/>
      <c r="M41" s="44"/>
      <c r="N41" s="44"/>
      <c r="O41" s="44"/>
      <c r="P41" s="44"/>
      <c r="Q41" s="41"/>
      <c r="R41" s="41"/>
      <c r="S41" s="35"/>
      <c r="T41" s="35"/>
      <c r="U41" s="35"/>
      <c r="V41" s="35"/>
      <c r="W41" s="35"/>
      <c r="X41" s="35"/>
      <c r="Y41" s="35"/>
      <c r="Z41" s="44"/>
      <c r="AA41" s="44"/>
      <c r="AB41" s="44"/>
      <c r="AC41" s="44"/>
      <c r="AD41" s="46"/>
    </row>
    <row r="42" spans="1:31" ht="20.25" customHeight="1" x14ac:dyDescent="0.4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0"/>
      <c r="AE42" s="32"/>
    </row>
    <row r="43" spans="1:31" ht="20.25" customHeight="1" x14ac:dyDescent="0.45">
      <c r="A43" s="31"/>
      <c r="B43" s="31"/>
      <c r="C43" s="31"/>
      <c r="D43" s="31"/>
      <c r="E43" s="31"/>
      <c r="F43" s="31"/>
      <c r="G43" s="31"/>
      <c r="H43" s="31"/>
      <c r="I43" s="85"/>
      <c r="J43" s="85"/>
      <c r="K43" s="85"/>
      <c r="L43" s="85"/>
      <c r="M43" s="85"/>
      <c r="N43" s="85"/>
      <c r="O43" s="85"/>
      <c r="P43" s="85"/>
      <c r="Q43" s="33"/>
      <c r="R43" s="33"/>
      <c r="S43" s="31"/>
      <c r="T43" s="31"/>
      <c r="U43" s="31"/>
      <c r="V43" s="31"/>
      <c r="W43" s="31"/>
      <c r="X43" s="31"/>
      <c r="Y43" s="31"/>
      <c r="Z43" s="85"/>
      <c r="AA43" s="85"/>
      <c r="AB43" s="85"/>
      <c r="AC43" s="85"/>
      <c r="AD43" s="87"/>
    </row>
  </sheetData>
  <phoneticPr fontId="18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55" zoomScaleNormal="55" zoomScalePageLayoutView="55" workbookViewId="0">
      <pane xSplit="1" ySplit="4" topLeftCell="F5" activePane="bottomRight" state="frozen"/>
      <selection pane="topRight" activeCell="B1" sqref="B1"/>
      <selection pane="bottomLeft" activeCell="A14" sqref="A14"/>
      <selection pane="bottomRight" activeCell="B4" sqref="B4:AG4"/>
    </sheetView>
  </sheetViews>
  <sheetFormatPr defaultColWidth="8.69140625" defaultRowHeight="20.25" customHeight="1" x14ac:dyDescent="0.45"/>
  <cols>
    <col min="1" max="1" width="32.3046875" customWidth="1"/>
    <col min="2" max="32" width="8.3046875" customWidth="1"/>
    <col min="33" max="33" width="11.53515625" style="21" customWidth="1"/>
    <col min="34" max="34" width="16.07421875" customWidth="1"/>
  </cols>
  <sheetData>
    <row r="1" spans="1:34" ht="20.25" customHeight="1" x14ac:dyDescent="0.45">
      <c r="A1" s="1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45"/>
      <c r="AH1" s="2"/>
    </row>
    <row r="2" spans="1:34" ht="20.25" customHeight="1" x14ac:dyDescent="0.45">
      <c r="A2" s="1">
        <v>44256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45"/>
      <c r="AH2" s="2"/>
    </row>
    <row r="3" spans="1:34" ht="20.25" customHeight="1" x14ac:dyDescent="0.5">
      <c r="A3" s="3" t="s">
        <v>19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50"/>
      <c r="AA3" s="81"/>
      <c r="AB3" s="50"/>
      <c r="AC3" s="50"/>
      <c r="AD3" s="50"/>
      <c r="AE3" s="50"/>
      <c r="AF3" s="50"/>
      <c r="AG3" s="166"/>
      <c r="AH3" s="165" t="s">
        <v>39</v>
      </c>
    </row>
    <row r="4" spans="1:34" ht="20.25" customHeight="1" x14ac:dyDescent="0.5">
      <c r="A4" s="7"/>
      <c r="B4" s="80">
        <v>1</v>
      </c>
      <c r="C4" s="80">
        <v>2</v>
      </c>
      <c r="D4" s="80">
        <v>3</v>
      </c>
      <c r="E4" s="80">
        <v>4</v>
      </c>
      <c r="F4" s="80">
        <v>5</v>
      </c>
      <c r="G4" s="80">
        <v>6</v>
      </c>
      <c r="H4" s="80">
        <v>7</v>
      </c>
      <c r="I4" s="80">
        <v>8</v>
      </c>
      <c r="J4" s="80">
        <v>9</v>
      </c>
      <c r="K4" s="80">
        <v>10</v>
      </c>
      <c r="L4" s="80">
        <v>11</v>
      </c>
      <c r="M4" s="80">
        <v>12</v>
      </c>
      <c r="N4" s="80">
        <v>13</v>
      </c>
      <c r="O4" s="80">
        <v>14</v>
      </c>
      <c r="P4" s="80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63">
        <v>29</v>
      </c>
      <c r="AE4" s="63">
        <v>30</v>
      </c>
      <c r="AF4" s="63">
        <v>31</v>
      </c>
      <c r="AG4" s="170" t="s">
        <v>28</v>
      </c>
      <c r="AH4" s="165" t="s">
        <v>38</v>
      </c>
    </row>
    <row r="5" spans="1:34" ht="20.25" customHeight="1" x14ac:dyDescent="0.45">
      <c r="A5" s="8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82"/>
      <c r="AH5" s="33"/>
    </row>
    <row r="6" spans="1:34" ht="20.25" customHeight="1" x14ac:dyDescent="0.45">
      <c r="A6" s="7" t="s">
        <v>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24"/>
      <c r="AH6" s="33" t="s">
        <v>35</v>
      </c>
    </row>
    <row r="7" spans="1:34" ht="20.25" customHeight="1" x14ac:dyDescent="0.45">
      <c r="A7" s="7" t="s">
        <v>2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24"/>
      <c r="AH7" s="33" t="s">
        <v>34</v>
      </c>
    </row>
    <row r="8" spans="1:34" ht="20.25" customHeight="1" x14ac:dyDescent="0.45">
      <c r="A8" s="7"/>
      <c r="B8" s="52">
        <f t="shared" ref="B8:AF8" si="0">SUM(B6:B7)</f>
        <v>0</v>
      </c>
      <c r="C8" s="52">
        <f t="shared" si="0"/>
        <v>0</v>
      </c>
      <c r="D8" s="52">
        <f t="shared" si="0"/>
        <v>0</v>
      </c>
      <c r="E8" s="52">
        <f t="shared" si="0"/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  <c r="R8" s="52">
        <f t="shared" si="0"/>
        <v>0</v>
      </c>
      <c r="S8" s="52">
        <f t="shared" si="0"/>
        <v>0</v>
      </c>
      <c r="T8" s="52">
        <f t="shared" si="0"/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52">
        <f t="shared" si="0"/>
        <v>0</v>
      </c>
      <c r="AE8" s="52">
        <f t="shared" si="0"/>
        <v>0</v>
      </c>
      <c r="AF8" s="52">
        <f t="shared" si="0"/>
        <v>0</v>
      </c>
      <c r="AG8" s="24">
        <f>AVERAGE(B8:AF8)</f>
        <v>0</v>
      </c>
      <c r="AH8" s="86">
        <v>0</v>
      </c>
    </row>
    <row r="9" spans="1:34" ht="20.25" customHeight="1" x14ac:dyDescent="0.45">
      <c r="A9" s="8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24"/>
      <c r="AH9" s="49"/>
    </row>
    <row r="10" spans="1:34" ht="20.25" customHeight="1" x14ac:dyDescent="0.45">
      <c r="A10" s="7" t="s">
        <v>18</v>
      </c>
      <c r="B10" s="83"/>
      <c r="C10" s="83"/>
      <c r="D10" s="83"/>
      <c r="E10" s="83"/>
      <c r="F10" s="83"/>
      <c r="G10" s="83"/>
      <c r="H10" s="83"/>
      <c r="I10" s="83"/>
      <c r="J10" s="55"/>
      <c r="K10" s="51"/>
      <c r="L10" s="55"/>
      <c r="M10" s="55"/>
      <c r="N10" s="55"/>
      <c r="O10" s="55"/>
      <c r="P10" s="55"/>
      <c r="Q10" s="55"/>
      <c r="R10" s="55"/>
      <c r="S10" s="51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24"/>
      <c r="AH10" s="95" t="s">
        <v>36</v>
      </c>
    </row>
    <row r="11" spans="1:34" ht="20.25" customHeight="1" x14ac:dyDescent="0.45">
      <c r="A11" s="6" t="s">
        <v>26</v>
      </c>
      <c r="B11" s="55"/>
      <c r="C11" s="55"/>
      <c r="D11" s="55"/>
      <c r="E11" s="55"/>
      <c r="F11" s="55"/>
      <c r="G11" s="55"/>
      <c r="H11" s="55"/>
      <c r="I11" s="55"/>
      <c r="J11" s="55"/>
      <c r="K11" s="51"/>
      <c r="L11" s="55"/>
      <c r="M11" s="55"/>
      <c r="N11" s="55"/>
      <c r="O11" s="55"/>
      <c r="P11" s="55"/>
      <c r="Q11" s="55"/>
      <c r="R11" s="55"/>
      <c r="S11" s="51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24"/>
      <c r="AH11" s="86">
        <v>0</v>
      </c>
    </row>
    <row r="12" spans="1:34" ht="20.25" customHeight="1" x14ac:dyDescent="0.45">
      <c r="A12" s="7" t="s">
        <v>5</v>
      </c>
      <c r="B12" s="55"/>
      <c r="C12" s="55"/>
      <c r="D12" s="55"/>
      <c r="E12" s="55"/>
      <c r="F12" s="55"/>
      <c r="G12" s="55"/>
      <c r="H12" s="55"/>
      <c r="I12" s="55"/>
      <c r="J12" s="55"/>
      <c r="K12" s="51"/>
      <c r="L12" s="55"/>
      <c r="M12" s="55"/>
      <c r="N12" s="55"/>
      <c r="O12" s="55"/>
      <c r="P12" s="55"/>
      <c r="Q12" s="55"/>
      <c r="R12" s="55"/>
      <c r="S12" s="51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24"/>
      <c r="AH12" s="49"/>
    </row>
    <row r="13" spans="1:34" ht="20.25" customHeight="1" x14ac:dyDescent="0.45">
      <c r="A13" s="7" t="s">
        <v>6</v>
      </c>
      <c r="B13" s="55"/>
      <c r="C13" s="55"/>
      <c r="D13" s="55"/>
      <c r="E13" s="55"/>
      <c r="F13" s="55"/>
      <c r="G13" s="55"/>
      <c r="H13" s="55"/>
      <c r="I13" s="55"/>
      <c r="J13" s="55"/>
      <c r="K13" s="51"/>
      <c r="L13" s="55"/>
      <c r="M13" s="55"/>
      <c r="N13" s="55"/>
      <c r="O13" s="55"/>
      <c r="P13" s="55"/>
      <c r="Q13" s="55"/>
      <c r="R13" s="55"/>
      <c r="S13" s="51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24"/>
      <c r="AH13" s="49"/>
    </row>
    <row r="14" spans="1:34" ht="20.25" customHeight="1" x14ac:dyDescent="0.45">
      <c r="A14" s="7" t="s">
        <v>7</v>
      </c>
      <c r="B14" s="55"/>
      <c r="C14" s="55"/>
      <c r="D14" s="55"/>
      <c r="E14" s="55"/>
      <c r="F14" s="55"/>
      <c r="G14" s="55"/>
      <c r="H14" s="55"/>
      <c r="I14" s="55"/>
      <c r="J14" s="55"/>
      <c r="K14" s="51"/>
      <c r="L14" s="55"/>
      <c r="M14" s="55"/>
      <c r="N14" s="55"/>
      <c r="O14" s="55"/>
      <c r="P14" s="55"/>
      <c r="Q14" s="55"/>
      <c r="R14" s="55"/>
      <c r="S14" s="51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24"/>
      <c r="AH14" s="49"/>
    </row>
    <row r="15" spans="1:34" ht="20.25" customHeight="1" x14ac:dyDescent="0.45">
      <c r="A15" s="7"/>
      <c r="B15" s="52">
        <f t="shared" ref="B15:AF15" si="1">SUM(B10:B14)</f>
        <v>0</v>
      </c>
      <c r="C15" s="52">
        <f t="shared" si="1"/>
        <v>0</v>
      </c>
      <c r="D15" s="52">
        <f t="shared" si="1"/>
        <v>0</v>
      </c>
      <c r="E15" s="52">
        <f t="shared" si="1"/>
        <v>0</v>
      </c>
      <c r="F15" s="52">
        <f t="shared" si="1"/>
        <v>0</v>
      </c>
      <c r="G15" s="52">
        <f t="shared" si="1"/>
        <v>0</v>
      </c>
      <c r="H15" s="52">
        <f t="shared" si="1"/>
        <v>0</v>
      </c>
      <c r="I15" s="52">
        <f t="shared" si="1"/>
        <v>0</v>
      </c>
      <c r="J15" s="52">
        <f t="shared" si="1"/>
        <v>0</v>
      </c>
      <c r="K15" s="52">
        <f t="shared" si="1"/>
        <v>0</v>
      </c>
      <c r="L15" s="52">
        <f t="shared" si="1"/>
        <v>0</v>
      </c>
      <c r="M15" s="52">
        <f t="shared" si="1"/>
        <v>0</v>
      </c>
      <c r="N15" s="52">
        <f t="shared" si="1"/>
        <v>0</v>
      </c>
      <c r="O15" s="52">
        <f t="shared" si="1"/>
        <v>0</v>
      </c>
      <c r="P15" s="52">
        <f t="shared" si="1"/>
        <v>0</v>
      </c>
      <c r="Q15" s="52">
        <f t="shared" si="1"/>
        <v>0</v>
      </c>
      <c r="R15" s="52">
        <f t="shared" si="1"/>
        <v>0</v>
      </c>
      <c r="S15" s="52">
        <f t="shared" si="1"/>
        <v>0</v>
      </c>
      <c r="T15" s="52">
        <f t="shared" si="1"/>
        <v>0</v>
      </c>
      <c r="U15" s="52">
        <f t="shared" si="1"/>
        <v>0</v>
      </c>
      <c r="V15" s="52">
        <f t="shared" si="1"/>
        <v>0</v>
      </c>
      <c r="W15" s="52">
        <f t="shared" si="1"/>
        <v>0</v>
      </c>
      <c r="X15" s="52">
        <f t="shared" si="1"/>
        <v>0</v>
      </c>
      <c r="Y15" s="52">
        <f t="shared" si="1"/>
        <v>0</v>
      </c>
      <c r="Z15" s="52">
        <f t="shared" si="1"/>
        <v>0</v>
      </c>
      <c r="AA15" s="52">
        <f t="shared" si="1"/>
        <v>0</v>
      </c>
      <c r="AB15" s="52">
        <f t="shared" si="1"/>
        <v>0</v>
      </c>
      <c r="AC15" s="52">
        <f t="shared" si="1"/>
        <v>0</v>
      </c>
      <c r="AD15" s="52">
        <f t="shared" si="1"/>
        <v>0</v>
      </c>
      <c r="AE15" s="52">
        <f t="shared" si="1"/>
        <v>0</v>
      </c>
      <c r="AF15" s="52">
        <f t="shared" si="1"/>
        <v>0</v>
      </c>
      <c r="AG15" s="24">
        <f>AVERAGE(B15:AF15)</f>
        <v>0</v>
      </c>
      <c r="AH15" s="49"/>
    </row>
    <row r="16" spans="1:34" ht="20.25" customHeight="1" x14ac:dyDescent="0.45">
      <c r="A16" s="13" t="s">
        <v>29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24"/>
      <c r="AH16" s="49"/>
    </row>
    <row r="17" spans="1:34" ht="20.25" customHeight="1" x14ac:dyDescent="0.45">
      <c r="A17" s="11" t="s">
        <v>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24"/>
      <c r="AH17" s="95" t="s">
        <v>36</v>
      </c>
    </row>
    <row r="18" spans="1:34" ht="20.25" customHeight="1" x14ac:dyDescent="0.45">
      <c r="A18" s="41" t="s">
        <v>26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24"/>
      <c r="AH18" s="86">
        <v>0</v>
      </c>
    </row>
    <row r="19" spans="1:34" ht="20.25" customHeight="1" x14ac:dyDescent="0.45">
      <c r="A19" s="11" t="s">
        <v>23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24"/>
      <c r="AH19" s="49"/>
    </row>
    <row r="20" spans="1:34" ht="20.25" customHeight="1" x14ac:dyDescent="0.45">
      <c r="A20" s="11" t="s">
        <v>22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24"/>
      <c r="AH20" s="49"/>
    </row>
    <row r="21" spans="1:34" ht="20.25" customHeight="1" x14ac:dyDescent="0.45">
      <c r="A21" s="11" t="s">
        <v>24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24"/>
      <c r="AH21" s="49"/>
    </row>
    <row r="22" spans="1:34" ht="20.25" customHeight="1" x14ac:dyDescent="0.45">
      <c r="A22" s="11" t="s">
        <v>25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24"/>
      <c r="AH22" s="49"/>
    </row>
    <row r="23" spans="1:34" ht="20.25" customHeight="1" x14ac:dyDescent="0.45">
      <c r="A23" s="11" t="s">
        <v>17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24"/>
      <c r="AH23" s="31"/>
    </row>
    <row r="24" spans="1:34" ht="20.25" customHeight="1" x14ac:dyDescent="0.45">
      <c r="A24" s="11" t="s">
        <v>5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24"/>
      <c r="AH24" s="49"/>
    </row>
    <row r="25" spans="1:34" ht="20.25" customHeight="1" x14ac:dyDescent="0.45">
      <c r="A25" s="11" t="s">
        <v>10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24"/>
      <c r="AH25" s="49"/>
    </row>
    <row r="26" spans="1:34" ht="20.25" customHeight="1" x14ac:dyDescent="0.45">
      <c r="A26" s="11" t="s">
        <v>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24"/>
      <c r="AH26" s="49"/>
    </row>
    <row r="27" spans="1:34" ht="20.25" customHeight="1" x14ac:dyDescent="0.45">
      <c r="A27" s="7"/>
      <c r="B27" s="52">
        <f t="shared" ref="B27:AF27" si="2">SUM(B17+B23+B24+B25+B26)</f>
        <v>0</v>
      </c>
      <c r="C27" s="52">
        <f t="shared" si="2"/>
        <v>0</v>
      </c>
      <c r="D27" s="52">
        <f t="shared" si="2"/>
        <v>0</v>
      </c>
      <c r="E27" s="52">
        <f t="shared" si="2"/>
        <v>0</v>
      </c>
      <c r="F27" s="52">
        <f t="shared" si="2"/>
        <v>0</v>
      </c>
      <c r="G27" s="52">
        <f t="shared" si="2"/>
        <v>0</v>
      </c>
      <c r="H27" s="52">
        <f t="shared" si="2"/>
        <v>0</v>
      </c>
      <c r="I27" s="52">
        <f t="shared" si="2"/>
        <v>0</v>
      </c>
      <c r="J27" s="52">
        <f t="shared" si="2"/>
        <v>0</v>
      </c>
      <c r="K27" s="52">
        <f t="shared" si="2"/>
        <v>0</v>
      </c>
      <c r="L27" s="52">
        <f t="shared" si="2"/>
        <v>0</v>
      </c>
      <c r="M27" s="52">
        <f t="shared" si="2"/>
        <v>0</v>
      </c>
      <c r="N27" s="52">
        <f t="shared" si="2"/>
        <v>0</v>
      </c>
      <c r="O27" s="52">
        <f t="shared" si="2"/>
        <v>0</v>
      </c>
      <c r="P27" s="52">
        <f t="shared" si="2"/>
        <v>0</v>
      </c>
      <c r="Q27" s="52">
        <f t="shared" si="2"/>
        <v>0</v>
      </c>
      <c r="R27" s="52">
        <f t="shared" si="2"/>
        <v>0</v>
      </c>
      <c r="S27" s="52">
        <f t="shared" si="2"/>
        <v>0</v>
      </c>
      <c r="T27" s="52">
        <f t="shared" si="2"/>
        <v>0</v>
      </c>
      <c r="U27" s="52">
        <f t="shared" si="2"/>
        <v>0</v>
      </c>
      <c r="V27" s="52">
        <f t="shared" si="2"/>
        <v>0</v>
      </c>
      <c r="W27" s="52">
        <f t="shared" si="2"/>
        <v>0</v>
      </c>
      <c r="X27" s="52">
        <f t="shared" si="2"/>
        <v>0</v>
      </c>
      <c r="Y27" s="52">
        <f t="shared" si="2"/>
        <v>0</v>
      </c>
      <c r="Z27" s="52">
        <f t="shared" si="2"/>
        <v>0</v>
      </c>
      <c r="AA27" s="52">
        <f t="shared" si="2"/>
        <v>0</v>
      </c>
      <c r="AB27" s="52">
        <f t="shared" si="2"/>
        <v>0</v>
      </c>
      <c r="AC27" s="52">
        <f t="shared" si="2"/>
        <v>0</v>
      </c>
      <c r="AD27" s="52">
        <f t="shared" si="2"/>
        <v>0</v>
      </c>
      <c r="AE27" s="52">
        <f t="shared" si="2"/>
        <v>0</v>
      </c>
      <c r="AF27" s="52">
        <f t="shared" si="2"/>
        <v>0</v>
      </c>
      <c r="AG27" s="24">
        <f>AVERAGE(B27:AF27)</f>
        <v>0</v>
      </c>
      <c r="AH27" s="49"/>
    </row>
    <row r="28" spans="1:34" ht="20.25" customHeight="1" x14ac:dyDescent="0.45">
      <c r="A28" s="8" t="s">
        <v>11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24"/>
      <c r="AH28" s="33" t="s">
        <v>37</v>
      </c>
    </row>
    <row r="29" spans="1:34" ht="20.25" customHeight="1" x14ac:dyDescent="0.45">
      <c r="A29" s="7" t="s">
        <v>12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42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24"/>
      <c r="AH29" s="33" t="s">
        <v>34</v>
      </c>
    </row>
    <row r="30" spans="1:34" ht="20.25" customHeight="1" x14ac:dyDescent="0.45">
      <c r="A30" s="7" t="s">
        <v>27</v>
      </c>
      <c r="B30" s="92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24">
        <f>SUM(B30:AF30)</f>
        <v>0</v>
      </c>
      <c r="AH30" s="122">
        <v>0</v>
      </c>
    </row>
    <row r="31" spans="1:34" ht="20.25" customHeight="1" x14ac:dyDescent="0.45">
      <c r="A31" s="7" t="s">
        <v>4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24"/>
      <c r="AH31" s="12"/>
    </row>
    <row r="32" spans="1:34" ht="20.25" customHeight="1" x14ac:dyDescent="0.45">
      <c r="A32" s="7" t="s">
        <v>13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24"/>
      <c r="AH32" s="12"/>
    </row>
    <row r="33" spans="1:34" ht="20.25" customHeight="1" x14ac:dyDescent="0.45">
      <c r="A33" s="7" t="s">
        <v>10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24"/>
      <c r="AH33" s="12"/>
    </row>
    <row r="34" spans="1:34" ht="20.25" customHeight="1" x14ac:dyDescent="0.45">
      <c r="A34" s="7"/>
      <c r="B34" s="52">
        <f t="shared" ref="B34:H34" si="3">SUM(B29:B33)</f>
        <v>0</v>
      </c>
      <c r="C34" s="52">
        <f t="shared" si="3"/>
        <v>0</v>
      </c>
      <c r="D34" s="52">
        <f t="shared" si="3"/>
        <v>0</v>
      </c>
      <c r="E34" s="52">
        <f t="shared" si="3"/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v>0</v>
      </c>
      <c r="J34" s="52">
        <f t="shared" ref="J34:AF34" si="4">SUM(J29:J33)</f>
        <v>0</v>
      </c>
      <c r="K34" s="52">
        <f t="shared" si="4"/>
        <v>0</v>
      </c>
      <c r="L34" s="52">
        <f t="shared" si="4"/>
        <v>0</v>
      </c>
      <c r="M34" s="52">
        <f t="shared" si="4"/>
        <v>0</v>
      </c>
      <c r="N34" s="52">
        <f t="shared" si="4"/>
        <v>0</v>
      </c>
      <c r="O34" s="52">
        <f t="shared" si="4"/>
        <v>0</v>
      </c>
      <c r="P34" s="52">
        <f t="shared" si="4"/>
        <v>0</v>
      </c>
      <c r="Q34" s="52">
        <f t="shared" si="4"/>
        <v>0</v>
      </c>
      <c r="R34" s="52">
        <f t="shared" si="4"/>
        <v>0</v>
      </c>
      <c r="S34" s="52">
        <f t="shared" si="4"/>
        <v>0</v>
      </c>
      <c r="T34" s="52">
        <f t="shared" si="4"/>
        <v>0</v>
      </c>
      <c r="U34" s="52">
        <f t="shared" si="4"/>
        <v>0</v>
      </c>
      <c r="V34" s="52">
        <f t="shared" si="4"/>
        <v>0</v>
      </c>
      <c r="W34" s="52">
        <f t="shared" si="4"/>
        <v>0</v>
      </c>
      <c r="X34" s="52">
        <f t="shared" si="4"/>
        <v>0</v>
      </c>
      <c r="Y34" s="52">
        <f t="shared" si="4"/>
        <v>0</v>
      </c>
      <c r="Z34" s="52">
        <f t="shared" si="4"/>
        <v>0</v>
      </c>
      <c r="AA34" s="52">
        <f t="shared" si="4"/>
        <v>0</v>
      </c>
      <c r="AB34" s="52">
        <f t="shared" si="4"/>
        <v>0</v>
      </c>
      <c r="AC34" s="52">
        <f t="shared" si="4"/>
        <v>0</v>
      </c>
      <c r="AD34" s="52">
        <f t="shared" si="4"/>
        <v>0</v>
      </c>
      <c r="AE34" s="52">
        <f t="shared" si="4"/>
        <v>0</v>
      </c>
      <c r="AF34" s="52">
        <f t="shared" si="4"/>
        <v>0</v>
      </c>
      <c r="AG34" s="24">
        <f>AVERAGE(B34:AF34)</f>
        <v>0</v>
      </c>
      <c r="AH34" s="8"/>
    </row>
    <row r="35" spans="1:34" ht="20.25" customHeight="1" x14ac:dyDescent="0.45">
      <c r="A35" s="8" t="s">
        <v>14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24"/>
      <c r="AH35" s="8"/>
    </row>
    <row r="36" spans="1:34" ht="20.25" customHeight="1" x14ac:dyDescent="0.45">
      <c r="A36" s="7" t="s">
        <v>4</v>
      </c>
      <c r="B36" s="52"/>
      <c r="C36" s="52"/>
      <c r="D36" s="52"/>
      <c r="E36" s="52">
        <v>0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101">
        <f>AVERAGE(B36:AF36)</f>
        <v>0</v>
      </c>
      <c r="AH36" s="12"/>
    </row>
    <row r="37" spans="1:34" ht="20.25" customHeight="1" x14ac:dyDescent="0.45">
      <c r="A37" s="7" t="s">
        <v>15</v>
      </c>
      <c r="B37" s="52">
        <f t="shared" ref="B37:AF37" si="5">SUM(B8+B15+B27+B34+B36)</f>
        <v>0</v>
      </c>
      <c r="C37" s="52">
        <f t="shared" si="5"/>
        <v>0</v>
      </c>
      <c r="D37" s="52">
        <f t="shared" si="5"/>
        <v>0</v>
      </c>
      <c r="E37" s="52">
        <f t="shared" si="5"/>
        <v>0</v>
      </c>
      <c r="F37" s="52">
        <f t="shared" si="5"/>
        <v>0</v>
      </c>
      <c r="G37" s="52">
        <f t="shared" si="5"/>
        <v>0</v>
      </c>
      <c r="H37" s="52">
        <f t="shared" si="5"/>
        <v>0</v>
      </c>
      <c r="I37" s="52">
        <f t="shared" si="5"/>
        <v>0</v>
      </c>
      <c r="J37" s="52">
        <f t="shared" si="5"/>
        <v>0</v>
      </c>
      <c r="K37" s="52">
        <f t="shared" si="5"/>
        <v>0</v>
      </c>
      <c r="L37" s="52">
        <f t="shared" si="5"/>
        <v>0</v>
      </c>
      <c r="M37" s="52">
        <f t="shared" si="5"/>
        <v>0</v>
      </c>
      <c r="N37" s="52">
        <f t="shared" si="5"/>
        <v>0</v>
      </c>
      <c r="O37" s="52">
        <f t="shared" si="5"/>
        <v>0</v>
      </c>
      <c r="P37" s="52">
        <f t="shared" si="5"/>
        <v>0</v>
      </c>
      <c r="Q37" s="52">
        <f t="shared" si="5"/>
        <v>0</v>
      </c>
      <c r="R37" s="52">
        <f t="shared" si="5"/>
        <v>0</v>
      </c>
      <c r="S37" s="52">
        <f t="shared" si="5"/>
        <v>0</v>
      </c>
      <c r="T37" s="52">
        <f t="shared" si="5"/>
        <v>0</v>
      </c>
      <c r="U37" s="52">
        <f t="shared" si="5"/>
        <v>0</v>
      </c>
      <c r="V37" s="52">
        <f t="shared" si="5"/>
        <v>0</v>
      </c>
      <c r="W37" s="52">
        <f t="shared" si="5"/>
        <v>0</v>
      </c>
      <c r="X37" s="52">
        <f t="shared" si="5"/>
        <v>0</v>
      </c>
      <c r="Y37" s="52">
        <f t="shared" si="5"/>
        <v>0</v>
      </c>
      <c r="Z37" s="52">
        <f t="shared" si="5"/>
        <v>0</v>
      </c>
      <c r="AA37" s="52">
        <f t="shared" si="5"/>
        <v>0</v>
      </c>
      <c r="AB37" s="52">
        <f t="shared" si="5"/>
        <v>0</v>
      </c>
      <c r="AC37" s="52">
        <f t="shared" si="5"/>
        <v>0</v>
      </c>
      <c r="AD37" s="52">
        <f t="shared" si="5"/>
        <v>0</v>
      </c>
      <c r="AE37" s="52">
        <f t="shared" si="5"/>
        <v>0</v>
      </c>
      <c r="AF37" s="52">
        <f t="shared" si="5"/>
        <v>0</v>
      </c>
      <c r="AG37" s="24"/>
      <c r="AH37" s="12"/>
    </row>
    <row r="38" spans="1:34" ht="20.25" customHeight="1" x14ac:dyDescent="0.45">
      <c r="A38" s="7" t="s">
        <v>16</v>
      </c>
      <c r="B38" s="52">
        <f t="shared" ref="B38:AF38" si="6">-SUM(B13+B14+B25+B26+B32+B33)</f>
        <v>0</v>
      </c>
      <c r="C38" s="52">
        <f t="shared" si="6"/>
        <v>0</v>
      </c>
      <c r="D38" s="52">
        <f t="shared" si="6"/>
        <v>0</v>
      </c>
      <c r="E38" s="52">
        <f t="shared" si="6"/>
        <v>0</v>
      </c>
      <c r="F38" s="52">
        <f t="shared" si="6"/>
        <v>0</v>
      </c>
      <c r="G38" s="52">
        <f t="shared" si="6"/>
        <v>0</v>
      </c>
      <c r="H38" s="52">
        <f t="shared" si="6"/>
        <v>0</v>
      </c>
      <c r="I38" s="52">
        <f t="shared" si="6"/>
        <v>0</v>
      </c>
      <c r="J38" s="52">
        <f t="shared" si="6"/>
        <v>0</v>
      </c>
      <c r="K38" s="52">
        <f t="shared" si="6"/>
        <v>0</v>
      </c>
      <c r="L38" s="52">
        <f t="shared" si="6"/>
        <v>0</v>
      </c>
      <c r="M38" s="52">
        <f t="shared" si="6"/>
        <v>0</v>
      </c>
      <c r="N38" s="52">
        <f t="shared" si="6"/>
        <v>0</v>
      </c>
      <c r="O38" s="52">
        <f t="shared" si="6"/>
        <v>0</v>
      </c>
      <c r="P38" s="52">
        <f t="shared" si="6"/>
        <v>0</v>
      </c>
      <c r="Q38" s="52">
        <f t="shared" si="6"/>
        <v>0</v>
      </c>
      <c r="R38" s="52">
        <f t="shared" si="6"/>
        <v>0</v>
      </c>
      <c r="S38" s="52">
        <f t="shared" si="6"/>
        <v>0</v>
      </c>
      <c r="T38" s="52">
        <f t="shared" si="6"/>
        <v>0</v>
      </c>
      <c r="U38" s="52">
        <f t="shared" si="6"/>
        <v>0</v>
      </c>
      <c r="V38" s="52">
        <f t="shared" si="6"/>
        <v>0</v>
      </c>
      <c r="W38" s="52">
        <f t="shared" si="6"/>
        <v>0</v>
      </c>
      <c r="X38" s="52">
        <f t="shared" si="6"/>
        <v>0</v>
      </c>
      <c r="Y38" s="52">
        <f t="shared" si="6"/>
        <v>0</v>
      </c>
      <c r="Z38" s="52">
        <f t="shared" si="6"/>
        <v>0</v>
      </c>
      <c r="AA38" s="52">
        <f t="shared" si="6"/>
        <v>0</v>
      </c>
      <c r="AB38" s="52">
        <f t="shared" si="6"/>
        <v>0</v>
      </c>
      <c r="AC38" s="52">
        <f t="shared" si="6"/>
        <v>0</v>
      </c>
      <c r="AD38" s="52">
        <f t="shared" si="6"/>
        <v>0</v>
      </c>
      <c r="AE38" s="52">
        <f t="shared" si="6"/>
        <v>0</v>
      </c>
      <c r="AF38" s="52">
        <f t="shared" si="6"/>
        <v>0</v>
      </c>
      <c r="AG38" s="24"/>
      <c r="AH38" s="12"/>
    </row>
    <row r="39" spans="1:34" ht="20.25" customHeight="1" x14ac:dyDescent="0.45">
      <c r="A39" s="8" t="s">
        <v>20</v>
      </c>
      <c r="B39" s="52">
        <f t="shared" ref="B39:AF39" si="7">SUM(B37:B38)</f>
        <v>0</v>
      </c>
      <c r="C39" s="52">
        <f t="shared" si="7"/>
        <v>0</v>
      </c>
      <c r="D39" s="52">
        <f t="shared" si="7"/>
        <v>0</v>
      </c>
      <c r="E39" s="52">
        <f t="shared" si="7"/>
        <v>0</v>
      </c>
      <c r="F39" s="52">
        <f t="shared" si="7"/>
        <v>0</v>
      </c>
      <c r="G39" s="52">
        <f t="shared" si="7"/>
        <v>0</v>
      </c>
      <c r="H39" s="52">
        <f t="shared" si="7"/>
        <v>0</v>
      </c>
      <c r="I39" s="52">
        <f t="shared" si="7"/>
        <v>0</v>
      </c>
      <c r="J39" s="52">
        <f t="shared" si="7"/>
        <v>0</v>
      </c>
      <c r="K39" s="52">
        <f t="shared" si="7"/>
        <v>0</v>
      </c>
      <c r="L39" s="52">
        <f t="shared" si="7"/>
        <v>0</v>
      </c>
      <c r="M39" s="52">
        <f t="shared" si="7"/>
        <v>0</v>
      </c>
      <c r="N39" s="52">
        <f t="shared" si="7"/>
        <v>0</v>
      </c>
      <c r="O39" s="52">
        <f t="shared" si="7"/>
        <v>0</v>
      </c>
      <c r="P39" s="52">
        <f t="shared" si="7"/>
        <v>0</v>
      </c>
      <c r="Q39" s="52">
        <f t="shared" si="7"/>
        <v>0</v>
      </c>
      <c r="R39" s="52">
        <f t="shared" si="7"/>
        <v>0</v>
      </c>
      <c r="S39" s="52">
        <f t="shared" si="7"/>
        <v>0</v>
      </c>
      <c r="T39" s="52">
        <f t="shared" si="7"/>
        <v>0</v>
      </c>
      <c r="U39" s="52">
        <f t="shared" si="7"/>
        <v>0</v>
      </c>
      <c r="V39" s="52">
        <f t="shared" si="7"/>
        <v>0</v>
      </c>
      <c r="W39" s="52">
        <f t="shared" si="7"/>
        <v>0</v>
      </c>
      <c r="X39" s="52">
        <f t="shared" si="7"/>
        <v>0</v>
      </c>
      <c r="Y39" s="52">
        <f t="shared" si="7"/>
        <v>0</v>
      </c>
      <c r="Z39" s="52">
        <f t="shared" si="7"/>
        <v>0</v>
      </c>
      <c r="AA39" s="52">
        <f t="shared" si="7"/>
        <v>0</v>
      </c>
      <c r="AB39" s="52">
        <f t="shared" si="7"/>
        <v>0</v>
      </c>
      <c r="AC39" s="52">
        <f t="shared" si="7"/>
        <v>0</v>
      </c>
      <c r="AD39" s="52">
        <f t="shared" si="7"/>
        <v>0</v>
      </c>
      <c r="AE39" s="52">
        <f t="shared" si="7"/>
        <v>0</v>
      </c>
      <c r="AF39" s="52">
        <f t="shared" si="7"/>
        <v>0</v>
      </c>
      <c r="AG39" s="24">
        <f>AVERAGE(B39:AF39)</f>
        <v>0</v>
      </c>
      <c r="AH39" s="12"/>
    </row>
    <row r="40" spans="1:34" ht="20.25" customHeight="1" x14ac:dyDescent="0.45">
      <c r="A40" s="8"/>
      <c r="B40" s="18"/>
      <c r="C40" s="19"/>
      <c r="D40" s="19"/>
      <c r="E40" s="19"/>
      <c r="F40" s="19"/>
      <c r="G40" s="19"/>
      <c r="H40" s="15"/>
      <c r="I40" s="9"/>
      <c r="J40" s="9"/>
      <c r="K40" s="9"/>
      <c r="L40" s="9"/>
      <c r="M40" s="9"/>
      <c r="N40" s="9"/>
      <c r="O40" s="9"/>
      <c r="P40" s="9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23"/>
      <c r="AH40" s="12"/>
    </row>
    <row r="41" spans="1:34" ht="20.25" customHeight="1" x14ac:dyDescent="0.45">
      <c r="A41" s="31" t="s">
        <v>32</v>
      </c>
      <c r="B41" s="11"/>
      <c r="C41" s="11"/>
      <c r="D41" s="11"/>
      <c r="E41" s="11"/>
      <c r="F41" s="11"/>
      <c r="G41" s="11"/>
      <c r="H41" s="11"/>
      <c r="I41" s="14"/>
      <c r="J41" s="14"/>
      <c r="K41" s="14"/>
      <c r="L41" s="14"/>
      <c r="M41" s="14"/>
      <c r="N41" s="14"/>
      <c r="O41" s="14"/>
      <c r="P41" s="14"/>
      <c r="Q41" s="15"/>
      <c r="R41" s="15"/>
      <c r="S41" s="11"/>
      <c r="T41" s="11"/>
      <c r="U41" s="11"/>
      <c r="V41" s="11"/>
      <c r="W41" s="11"/>
      <c r="X41" s="11"/>
      <c r="Y41" s="11"/>
      <c r="Z41" s="14"/>
      <c r="AA41" s="14"/>
      <c r="AB41" s="14"/>
      <c r="AC41" s="14"/>
      <c r="AD41" s="14"/>
      <c r="AE41" s="14"/>
      <c r="AF41" s="14"/>
      <c r="AG41" s="26"/>
    </row>
    <row r="42" spans="1:34" ht="20.25" customHeight="1" x14ac:dyDescent="0.45">
      <c r="A42" s="49" t="s">
        <v>33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3"/>
      <c r="AH42" s="8"/>
    </row>
    <row r="43" spans="1:34" ht="20.25" customHeight="1" x14ac:dyDescent="0.45">
      <c r="A43" s="7"/>
      <c r="B43" s="7"/>
      <c r="C43" s="7"/>
      <c r="D43" s="7"/>
      <c r="E43" s="7"/>
      <c r="F43" s="7"/>
      <c r="G43" s="7"/>
      <c r="H43" s="7"/>
      <c r="I43" s="10"/>
      <c r="J43" s="10"/>
      <c r="K43" s="10"/>
      <c r="L43" s="10"/>
      <c r="M43" s="10"/>
      <c r="N43" s="10"/>
      <c r="O43" s="10"/>
      <c r="P43" s="10"/>
      <c r="Q43" s="6"/>
      <c r="R43" s="6"/>
      <c r="S43" s="7"/>
      <c r="T43" s="7"/>
      <c r="U43" s="7"/>
      <c r="V43" s="7"/>
      <c r="W43" s="7"/>
      <c r="X43" s="7"/>
      <c r="Y43" s="7"/>
      <c r="Z43" s="10"/>
      <c r="AA43" s="10"/>
      <c r="AB43" s="10"/>
      <c r="AC43" s="10"/>
      <c r="AD43" s="10"/>
      <c r="AE43" s="10"/>
      <c r="AF43" s="10"/>
      <c r="AG43" s="25"/>
      <c r="AH43" s="12"/>
    </row>
  </sheetData>
  <phoneticPr fontId="18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zoomScale="55" zoomScaleNormal="55" zoomScalePageLayoutView="55" workbookViewId="0">
      <pane xSplit="1" ySplit="5" topLeftCell="F10" activePane="bottomRight" state="frozen"/>
      <selection pane="topRight" activeCell="B1" sqref="B1"/>
      <selection pane="bottomLeft" activeCell="A6" sqref="A6"/>
      <selection pane="bottomRight" activeCell="AF5" sqref="AF5"/>
    </sheetView>
  </sheetViews>
  <sheetFormatPr defaultColWidth="11.53515625" defaultRowHeight="20.25" customHeight="1" x14ac:dyDescent="0.45"/>
  <cols>
    <col min="1" max="1" width="32.69140625" style="12" customWidth="1"/>
    <col min="2" max="2" width="14.84375" style="12" customWidth="1"/>
    <col min="3" max="31" width="8.3046875" style="12" customWidth="1"/>
    <col min="32" max="32" width="11.07421875" style="21" customWidth="1"/>
    <col min="33" max="33" width="16.53515625" style="12" customWidth="1"/>
    <col min="34" max="16384" width="11.53515625" style="12"/>
  </cols>
  <sheetData>
    <row r="1" spans="1:35" ht="20.25" customHeight="1" x14ac:dyDescent="0.45">
      <c r="A1" s="27" t="s">
        <v>21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6"/>
    </row>
    <row r="2" spans="1:35" ht="20.25" customHeight="1" x14ac:dyDescent="0.45">
      <c r="A2" s="27">
        <v>44287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6"/>
    </row>
    <row r="3" spans="1:35" ht="20.25" customHeight="1" x14ac:dyDescent="0.45">
      <c r="A3" s="29" t="s">
        <v>19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59"/>
      <c r="AA3" s="33"/>
      <c r="AB3" s="59"/>
      <c r="AC3" s="59"/>
      <c r="AD3" s="59"/>
      <c r="AE3" s="59"/>
      <c r="AF3" s="97"/>
    </row>
    <row r="4" spans="1:35" ht="20.25" customHeight="1" x14ac:dyDescent="0.45">
      <c r="A4" s="3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93"/>
      <c r="AG4" s="95" t="s">
        <v>39</v>
      </c>
      <c r="AH4" s="19"/>
      <c r="AI4" s="19"/>
    </row>
    <row r="5" spans="1:35" ht="20.25" customHeight="1" x14ac:dyDescent="0.45">
      <c r="A5" s="31"/>
      <c r="B5" s="80">
        <v>1</v>
      </c>
      <c r="C5" s="80">
        <v>2</v>
      </c>
      <c r="D5" s="80">
        <v>3</v>
      </c>
      <c r="E5" s="80">
        <v>4</v>
      </c>
      <c r="F5" s="80">
        <v>5</v>
      </c>
      <c r="G5" s="80">
        <v>6</v>
      </c>
      <c r="H5" s="80">
        <v>7</v>
      </c>
      <c r="I5" s="80">
        <v>8</v>
      </c>
      <c r="J5" s="80">
        <v>9</v>
      </c>
      <c r="K5" s="80">
        <v>10</v>
      </c>
      <c r="L5" s="80">
        <v>11</v>
      </c>
      <c r="M5" s="80">
        <v>12</v>
      </c>
      <c r="N5" s="80">
        <v>13</v>
      </c>
      <c r="O5" s="80">
        <v>14</v>
      </c>
      <c r="P5" s="80">
        <v>15</v>
      </c>
      <c r="Q5" s="63">
        <v>16</v>
      </c>
      <c r="R5" s="63">
        <v>17</v>
      </c>
      <c r="S5" s="41">
        <v>18</v>
      </c>
      <c r="T5" s="41">
        <v>19</v>
      </c>
      <c r="U5" s="41">
        <v>20</v>
      </c>
      <c r="V5" s="41">
        <v>21</v>
      </c>
      <c r="W5" s="41">
        <v>22</v>
      </c>
      <c r="X5" s="41">
        <v>23</v>
      </c>
      <c r="Y5" s="41">
        <v>24</v>
      </c>
      <c r="Z5" s="63">
        <v>25</v>
      </c>
      <c r="AA5" s="63">
        <v>26</v>
      </c>
      <c r="AB5" s="63">
        <v>27</v>
      </c>
      <c r="AC5" s="63">
        <v>28</v>
      </c>
      <c r="AD5" s="63">
        <v>29</v>
      </c>
      <c r="AE5" s="63">
        <v>30</v>
      </c>
      <c r="AF5" s="171" t="s">
        <v>28</v>
      </c>
      <c r="AG5" s="95" t="s">
        <v>38</v>
      </c>
    </row>
    <row r="6" spans="1:35" ht="20.25" customHeight="1" x14ac:dyDescent="0.45">
      <c r="A6" s="32" t="s">
        <v>0</v>
      </c>
      <c r="B6" s="41"/>
      <c r="C6" s="41"/>
      <c r="D6" s="41"/>
      <c r="E6" s="41"/>
      <c r="F6" s="41"/>
      <c r="G6" s="41"/>
      <c r="H6" s="41"/>
      <c r="I6" s="42"/>
      <c r="J6" s="42"/>
      <c r="K6" s="42"/>
      <c r="L6" s="42"/>
      <c r="M6" s="42"/>
      <c r="N6" s="42"/>
      <c r="O6" s="42"/>
      <c r="P6" s="42"/>
      <c r="Q6" s="42"/>
      <c r="R6" s="42"/>
      <c r="S6" s="41"/>
      <c r="T6" s="41"/>
      <c r="U6" s="41"/>
      <c r="V6" s="41"/>
      <c r="W6" s="41"/>
      <c r="X6" s="41"/>
      <c r="Y6" s="41"/>
      <c r="Z6" s="42"/>
      <c r="AA6" s="42"/>
      <c r="AB6" s="42"/>
      <c r="AC6" s="42"/>
      <c r="AD6" s="42"/>
      <c r="AE6" s="42"/>
      <c r="AF6" s="82"/>
      <c r="AG6" s="33"/>
    </row>
    <row r="7" spans="1:35" ht="20.25" customHeight="1" x14ac:dyDescent="0.45">
      <c r="A7" s="31" t="s">
        <v>1</v>
      </c>
      <c r="AF7" s="24"/>
      <c r="AG7" s="33" t="s">
        <v>35</v>
      </c>
    </row>
    <row r="8" spans="1:35" ht="20.25" customHeight="1" x14ac:dyDescent="0.45">
      <c r="A8" s="31" t="s">
        <v>2</v>
      </c>
      <c r="AF8" s="24"/>
      <c r="AG8" s="33" t="s">
        <v>34</v>
      </c>
    </row>
    <row r="9" spans="1:35" ht="20.25" customHeight="1" x14ac:dyDescent="0.45">
      <c r="A9" s="31"/>
      <c r="B9" s="52">
        <f t="shared" ref="B9:AE9" si="0">SUM(B7:B8)</f>
        <v>0</v>
      </c>
      <c r="C9" s="52">
        <f t="shared" si="0"/>
        <v>0</v>
      </c>
      <c r="D9" s="52">
        <f t="shared" si="0"/>
        <v>0</v>
      </c>
      <c r="E9" s="52">
        <f t="shared" si="0"/>
        <v>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52">
        <f t="shared" si="0"/>
        <v>0</v>
      </c>
      <c r="Q9" s="52">
        <f t="shared" si="0"/>
        <v>0</v>
      </c>
      <c r="R9" s="52">
        <f t="shared" si="0"/>
        <v>0</v>
      </c>
      <c r="S9" s="52">
        <f t="shared" si="0"/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52">
        <f t="shared" si="0"/>
        <v>0</v>
      </c>
      <c r="AD9" s="52">
        <f t="shared" si="0"/>
        <v>0</v>
      </c>
      <c r="AE9" s="52">
        <f t="shared" si="0"/>
        <v>0</v>
      </c>
      <c r="AF9" s="24">
        <f>AVERAGE(B9:AE9)</f>
        <v>0</v>
      </c>
      <c r="AG9" s="86">
        <v>0</v>
      </c>
    </row>
    <row r="10" spans="1:35" ht="20.25" customHeight="1" x14ac:dyDescent="0.45">
      <c r="A10" s="32" t="s">
        <v>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24"/>
      <c r="AG10" s="49"/>
    </row>
    <row r="11" spans="1:35" ht="20.25" customHeight="1" x14ac:dyDescent="0.45">
      <c r="A11" s="31" t="s">
        <v>18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24"/>
      <c r="AG11" s="95" t="s">
        <v>36</v>
      </c>
    </row>
    <row r="12" spans="1:35" ht="20.25" customHeight="1" x14ac:dyDescent="0.45">
      <c r="A12" s="33" t="s">
        <v>26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24"/>
      <c r="AG12" s="86">
        <v>0</v>
      </c>
    </row>
    <row r="13" spans="1:35" ht="20.25" customHeight="1" x14ac:dyDescent="0.45">
      <c r="A13" s="31" t="s">
        <v>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24"/>
      <c r="AG13" s="49"/>
    </row>
    <row r="14" spans="1:35" ht="20.25" customHeight="1" x14ac:dyDescent="0.45">
      <c r="A14" s="31" t="s">
        <v>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24"/>
      <c r="AG14" s="49"/>
    </row>
    <row r="15" spans="1:35" ht="20.25" customHeight="1" x14ac:dyDescent="0.45">
      <c r="A15" s="31" t="s">
        <v>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24"/>
      <c r="AG15" s="49"/>
    </row>
    <row r="16" spans="1:35" ht="20.25" customHeight="1" x14ac:dyDescent="0.45">
      <c r="A16" s="31"/>
      <c r="B16" s="52">
        <f t="shared" ref="B16:AE16" si="1">SUM(B11:B15)</f>
        <v>0</v>
      </c>
      <c r="C16" s="52">
        <f t="shared" si="1"/>
        <v>0</v>
      </c>
      <c r="D16" s="52">
        <f t="shared" si="1"/>
        <v>0</v>
      </c>
      <c r="E16" s="52">
        <f t="shared" si="1"/>
        <v>0</v>
      </c>
      <c r="F16" s="52">
        <f t="shared" si="1"/>
        <v>0</v>
      </c>
      <c r="G16" s="52">
        <f t="shared" si="1"/>
        <v>0</v>
      </c>
      <c r="H16" s="52">
        <f t="shared" si="1"/>
        <v>0</v>
      </c>
      <c r="I16" s="52">
        <f t="shared" si="1"/>
        <v>0</v>
      </c>
      <c r="J16" s="52">
        <f t="shared" si="1"/>
        <v>0</v>
      </c>
      <c r="K16" s="52">
        <f t="shared" si="1"/>
        <v>0</v>
      </c>
      <c r="L16" s="52">
        <f t="shared" si="1"/>
        <v>0</v>
      </c>
      <c r="M16" s="52">
        <f t="shared" si="1"/>
        <v>0</v>
      </c>
      <c r="N16" s="52">
        <f t="shared" si="1"/>
        <v>0</v>
      </c>
      <c r="O16" s="52">
        <f t="shared" si="1"/>
        <v>0</v>
      </c>
      <c r="P16" s="52">
        <f t="shared" si="1"/>
        <v>0</v>
      </c>
      <c r="Q16" s="52">
        <f t="shared" si="1"/>
        <v>0</v>
      </c>
      <c r="R16" s="52">
        <f t="shared" si="1"/>
        <v>0</v>
      </c>
      <c r="S16" s="52">
        <f t="shared" si="1"/>
        <v>0</v>
      </c>
      <c r="T16" s="52">
        <f t="shared" si="1"/>
        <v>0</v>
      </c>
      <c r="U16" s="52">
        <f t="shared" si="1"/>
        <v>0</v>
      </c>
      <c r="V16" s="52">
        <f t="shared" si="1"/>
        <v>0</v>
      </c>
      <c r="W16" s="52">
        <f t="shared" si="1"/>
        <v>0</v>
      </c>
      <c r="X16" s="52">
        <f t="shared" si="1"/>
        <v>0</v>
      </c>
      <c r="Y16" s="52">
        <f t="shared" si="1"/>
        <v>0</v>
      </c>
      <c r="Z16" s="52">
        <f t="shared" si="1"/>
        <v>0</v>
      </c>
      <c r="AA16" s="52">
        <f t="shared" si="1"/>
        <v>0</v>
      </c>
      <c r="AB16" s="52">
        <f t="shared" si="1"/>
        <v>0</v>
      </c>
      <c r="AC16" s="52">
        <f t="shared" si="1"/>
        <v>0</v>
      </c>
      <c r="AD16" s="52">
        <f t="shared" si="1"/>
        <v>0</v>
      </c>
      <c r="AE16" s="52">
        <f t="shared" si="1"/>
        <v>0</v>
      </c>
      <c r="AF16" s="24">
        <f>AVERAGE(B16:AE16)</f>
        <v>0</v>
      </c>
      <c r="AG16" s="49"/>
    </row>
    <row r="17" spans="1:33" ht="20.25" customHeight="1" x14ac:dyDescent="0.45">
      <c r="A17" s="34" t="s">
        <v>29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24"/>
      <c r="AG17" s="49"/>
    </row>
    <row r="18" spans="1:33" ht="20.25" customHeight="1" x14ac:dyDescent="0.45">
      <c r="A18" s="35" t="s">
        <v>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24"/>
      <c r="AG18" s="95" t="s">
        <v>36</v>
      </c>
    </row>
    <row r="19" spans="1:33" ht="20.25" customHeight="1" x14ac:dyDescent="0.45">
      <c r="A19" s="41" t="s">
        <v>26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24"/>
      <c r="AG19" s="86">
        <v>0</v>
      </c>
    </row>
    <row r="20" spans="1:33" ht="20.25" customHeight="1" x14ac:dyDescent="0.45">
      <c r="A20" s="35" t="s">
        <v>9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24"/>
      <c r="AG20" s="49"/>
    </row>
    <row r="21" spans="1:33" ht="20.25" customHeight="1" x14ac:dyDescent="0.45">
      <c r="A21" s="35" t="s">
        <v>23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24"/>
      <c r="AG21" s="49"/>
    </row>
    <row r="22" spans="1:33" ht="20.25" customHeight="1" x14ac:dyDescent="0.45">
      <c r="A22" s="35" t="s">
        <v>22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24"/>
      <c r="AG22" s="49"/>
    </row>
    <row r="23" spans="1:33" ht="20.25" customHeight="1" x14ac:dyDescent="0.45">
      <c r="A23" s="35" t="s">
        <v>24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24"/>
      <c r="AG23" s="49"/>
    </row>
    <row r="24" spans="1:33" ht="20.25" customHeight="1" x14ac:dyDescent="0.45">
      <c r="A24" s="35" t="s">
        <v>25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24"/>
      <c r="AG24" s="31"/>
    </row>
    <row r="25" spans="1:33" ht="20.25" customHeight="1" x14ac:dyDescent="0.45">
      <c r="A25" s="35" t="s">
        <v>17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24"/>
      <c r="AG25" s="49"/>
    </row>
    <row r="26" spans="1:33" ht="20.25" customHeight="1" x14ac:dyDescent="0.45">
      <c r="A26" s="35" t="s">
        <v>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24"/>
      <c r="AG26" s="49"/>
    </row>
    <row r="27" spans="1:33" ht="20.25" customHeight="1" x14ac:dyDescent="0.45">
      <c r="A27" s="35" t="s">
        <v>10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24"/>
      <c r="AG27" s="49"/>
    </row>
    <row r="28" spans="1:33" ht="20.25" customHeight="1" x14ac:dyDescent="0.45">
      <c r="A28" s="35" t="s">
        <v>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96"/>
      <c r="AG28" s="49"/>
    </row>
    <row r="29" spans="1:33" ht="20.25" customHeight="1" x14ac:dyDescent="0.45">
      <c r="A29" s="31"/>
      <c r="B29" s="52">
        <f t="shared" ref="B29:AE29" si="2">B18+B25+B26+B27+B28</f>
        <v>0</v>
      </c>
      <c r="C29" s="52">
        <f t="shared" si="2"/>
        <v>0</v>
      </c>
      <c r="D29" s="52">
        <f t="shared" si="2"/>
        <v>0</v>
      </c>
      <c r="E29" s="52">
        <f t="shared" si="2"/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  <c r="K29" s="52">
        <f t="shared" si="2"/>
        <v>0</v>
      </c>
      <c r="L29" s="52">
        <f t="shared" si="2"/>
        <v>0</v>
      </c>
      <c r="M29" s="52">
        <f t="shared" si="2"/>
        <v>0</v>
      </c>
      <c r="N29" s="52">
        <f t="shared" si="2"/>
        <v>0</v>
      </c>
      <c r="O29" s="52">
        <f t="shared" si="2"/>
        <v>0</v>
      </c>
      <c r="P29" s="52">
        <f t="shared" si="2"/>
        <v>0</v>
      </c>
      <c r="Q29" s="52">
        <f t="shared" si="2"/>
        <v>0</v>
      </c>
      <c r="R29" s="52">
        <f t="shared" si="2"/>
        <v>0</v>
      </c>
      <c r="S29" s="52">
        <f t="shared" si="2"/>
        <v>0</v>
      </c>
      <c r="T29" s="52">
        <f t="shared" si="2"/>
        <v>0</v>
      </c>
      <c r="U29" s="52">
        <f t="shared" si="2"/>
        <v>0</v>
      </c>
      <c r="V29" s="52">
        <f t="shared" si="2"/>
        <v>0</v>
      </c>
      <c r="W29" s="52">
        <f t="shared" si="2"/>
        <v>0</v>
      </c>
      <c r="X29" s="52">
        <f t="shared" si="2"/>
        <v>0</v>
      </c>
      <c r="Y29" s="52">
        <f t="shared" si="2"/>
        <v>0</v>
      </c>
      <c r="Z29" s="52">
        <f t="shared" si="2"/>
        <v>0</v>
      </c>
      <c r="AA29" s="52">
        <f t="shared" si="2"/>
        <v>0</v>
      </c>
      <c r="AB29" s="52">
        <f t="shared" si="2"/>
        <v>0</v>
      </c>
      <c r="AC29" s="52">
        <f t="shared" si="2"/>
        <v>0</v>
      </c>
      <c r="AD29" s="52">
        <f t="shared" si="2"/>
        <v>0</v>
      </c>
      <c r="AE29" s="52">
        <f t="shared" si="2"/>
        <v>0</v>
      </c>
      <c r="AF29" s="24">
        <f>AVERAGE(B29:AE29)</f>
        <v>0</v>
      </c>
      <c r="AG29" s="33"/>
    </row>
    <row r="30" spans="1:33" ht="20.25" customHeight="1" x14ac:dyDescent="0.45">
      <c r="A30" s="32" t="s">
        <v>11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24"/>
      <c r="AG30" s="33" t="s">
        <v>37</v>
      </c>
    </row>
    <row r="31" spans="1:33" ht="20.25" customHeight="1" x14ac:dyDescent="0.4">
      <c r="A31" s="31" t="s">
        <v>12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33" t="s">
        <v>34</v>
      </c>
    </row>
    <row r="32" spans="1:33" ht="20.25" customHeight="1" x14ac:dyDescent="0.45">
      <c r="A32" s="31" t="s">
        <v>27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162"/>
      <c r="AD32" s="86"/>
      <c r="AE32" s="86"/>
      <c r="AF32" s="86">
        <f>SUM(B32:AE32)</f>
        <v>0</v>
      </c>
      <c r="AG32" s="122">
        <v>0</v>
      </c>
    </row>
    <row r="33" spans="1:32" ht="20.25" customHeight="1" x14ac:dyDescent="0.45">
      <c r="A33" s="31" t="s">
        <v>4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162"/>
      <c r="AD33" s="86"/>
      <c r="AE33" s="86"/>
      <c r="AF33" s="86"/>
    </row>
    <row r="34" spans="1:32" ht="20.25" customHeight="1" x14ac:dyDescent="0.45">
      <c r="A34" s="31" t="s">
        <v>13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42"/>
      <c r="AC34" s="42"/>
      <c r="AD34" s="42"/>
      <c r="AE34" s="42"/>
      <c r="AF34" s="24"/>
    </row>
    <row r="35" spans="1:32" ht="20.25" customHeight="1" x14ac:dyDescent="0.45">
      <c r="A35" s="31" t="s">
        <v>10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42"/>
      <c r="AC35" s="42"/>
      <c r="AD35" s="42"/>
      <c r="AE35" s="42"/>
      <c r="AF35" s="24"/>
    </row>
    <row r="36" spans="1:32" ht="20.25" customHeight="1" x14ac:dyDescent="0.45">
      <c r="A36" s="3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24"/>
    </row>
    <row r="37" spans="1:32" ht="20.25" customHeight="1" x14ac:dyDescent="0.45">
      <c r="A37" s="32" t="s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24"/>
    </row>
    <row r="38" spans="1:32" ht="20.25" customHeight="1" x14ac:dyDescent="0.45">
      <c r="A38" s="31" t="s">
        <v>4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24"/>
    </row>
    <row r="39" spans="1:32" ht="20.25" customHeight="1" x14ac:dyDescent="0.45">
      <c r="A39" s="31" t="s">
        <v>15</v>
      </c>
      <c r="B39" s="52">
        <f t="shared" ref="B39:AD39" si="3">SUM(B38,B36,B29,B16,B9)</f>
        <v>0</v>
      </c>
      <c r="C39" s="52">
        <f t="shared" si="3"/>
        <v>0</v>
      </c>
      <c r="D39" s="52">
        <f t="shared" si="3"/>
        <v>0</v>
      </c>
      <c r="E39" s="52">
        <f t="shared" si="3"/>
        <v>0</v>
      </c>
      <c r="F39" s="52">
        <f t="shared" si="3"/>
        <v>0</v>
      </c>
      <c r="G39" s="52">
        <f t="shared" si="3"/>
        <v>0</v>
      </c>
      <c r="H39" s="52">
        <f t="shared" si="3"/>
        <v>0</v>
      </c>
      <c r="I39" s="52">
        <f t="shared" si="3"/>
        <v>0</v>
      </c>
      <c r="J39" s="52">
        <f t="shared" si="3"/>
        <v>0</v>
      </c>
      <c r="K39" s="52">
        <f>SUM(K38,K36,K29,K16,K9)</f>
        <v>0</v>
      </c>
      <c r="L39" s="52">
        <f t="shared" si="3"/>
        <v>0</v>
      </c>
      <c r="M39" s="52">
        <f t="shared" si="3"/>
        <v>0</v>
      </c>
      <c r="N39" s="52">
        <f t="shared" si="3"/>
        <v>0</v>
      </c>
      <c r="O39" s="52">
        <f t="shared" si="3"/>
        <v>0</v>
      </c>
      <c r="P39" s="52">
        <f t="shared" si="3"/>
        <v>0</v>
      </c>
      <c r="Q39" s="52">
        <f t="shared" si="3"/>
        <v>0</v>
      </c>
      <c r="R39" s="52">
        <f t="shared" si="3"/>
        <v>0</v>
      </c>
      <c r="S39" s="52">
        <f t="shared" si="3"/>
        <v>0</v>
      </c>
      <c r="T39" s="52">
        <f t="shared" si="3"/>
        <v>0</v>
      </c>
      <c r="U39" s="52">
        <f t="shared" si="3"/>
        <v>0</v>
      </c>
      <c r="V39" s="52">
        <f t="shared" si="3"/>
        <v>0</v>
      </c>
      <c r="W39" s="52">
        <f t="shared" si="3"/>
        <v>0</v>
      </c>
      <c r="X39" s="52">
        <f t="shared" si="3"/>
        <v>0</v>
      </c>
      <c r="Y39" s="52">
        <f t="shared" si="3"/>
        <v>0</v>
      </c>
      <c r="Z39" s="52">
        <f t="shared" si="3"/>
        <v>0</v>
      </c>
      <c r="AA39" s="52">
        <f t="shared" si="3"/>
        <v>0</v>
      </c>
      <c r="AB39" s="52">
        <f t="shared" si="3"/>
        <v>0</v>
      </c>
      <c r="AC39" s="52">
        <f t="shared" si="3"/>
        <v>0</v>
      </c>
      <c r="AD39" s="52">
        <f t="shared" si="3"/>
        <v>0</v>
      </c>
      <c r="AE39" s="52">
        <f>SUM(AE9+AE16+AE29+AE36+AE38)</f>
        <v>0</v>
      </c>
      <c r="AF39" s="24"/>
    </row>
    <row r="40" spans="1:32" ht="20.25" customHeight="1" x14ac:dyDescent="0.45">
      <c r="A40" s="31" t="s">
        <v>16</v>
      </c>
      <c r="B40" s="52">
        <f t="shared" ref="B40:AE40" si="4">-SUM(B14+B15+B27+B28+B34+B35)</f>
        <v>0</v>
      </c>
      <c r="C40" s="52">
        <f t="shared" si="4"/>
        <v>0</v>
      </c>
      <c r="D40" s="52">
        <f t="shared" si="4"/>
        <v>0</v>
      </c>
      <c r="E40" s="52">
        <f t="shared" si="4"/>
        <v>0</v>
      </c>
      <c r="F40" s="52">
        <f t="shared" si="4"/>
        <v>0</v>
      </c>
      <c r="G40" s="52">
        <f t="shared" si="4"/>
        <v>0</v>
      </c>
      <c r="H40" s="52">
        <f t="shared" si="4"/>
        <v>0</v>
      </c>
      <c r="I40" s="52">
        <f t="shared" si="4"/>
        <v>0</v>
      </c>
      <c r="J40" s="52">
        <f t="shared" si="4"/>
        <v>0</v>
      </c>
      <c r="K40" s="52">
        <f t="shared" si="4"/>
        <v>0</v>
      </c>
      <c r="L40" s="52">
        <f t="shared" si="4"/>
        <v>0</v>
      </c>
      <c r="M40" s="52">
        <f t="shared" si="4"/>
        <v>0</v>
      </c>
      <c r="N40" s="52">
        <f t="shared" si="4"/>
        <v>0</v>
      </c>
      <c r="O40" s="52">
        <f t="shared" si="4"/>
        <v>0</v>
      </c>
      <c r="P40" s="52">
        <f t="shared" si="4"/>
        <v>0</v>
      </c>
      <c r="Q40" s="52">
        <f t="shared" si="4"/>
        <v>0</v>
      </c>
      <c r="R40" s="52">
        <f t="shared" si="4"/>
        <v>0</v>
      </c>
      <c r="S40" s="52">
        <f t="shared" si="4"/>
        <v>0</v>
      </c>
      <c r="T40" s="52">
        <f t="shared" si="4"/>
        <v>0</v>
      </c>
      <c r="U40" s="52">
        <f t="shared" si="4"/>
        <v>0</v>
      </c>
      <c r="V40" s="52">
        <f t="shared" si="4"/>
        <v>0</v>
      </c>
      <c r="W40" s="52">
        <f t="shared" si="4"/>
        <v>0</v>
      </c>
      <c r="X40" s="52">
        <f t="shared" si="4"/>
        <v>0</v>
      </c>
      <c r="Y40" s="52">
        <f t="shared" si="4"/>
        <v>0</v>
      </c>
      <c r="Z40" s="52">
        <f t="shared" si="4"/>
        <v>0</v>
      </c>
      <c r="AA40" s="52">
        <f t="shared" si="4"/>
        <v>0</v>
      </c>
      <c r="AB40" s="52">
        <f t="shared" si="4"/>
        <v>0</v>
      </c>
      <c r="AC40" s="52">
        <f t="shared" si="4"/>
        <v>0</v>
      </c>
      <c r="AD40" s="52">
        <f t="shared" si="4"/>
        <v>0</v>
      </c>
      <c r="AE40" s="52">
        <f t="shared" si="4"/>
        <v>0</v>
      </c>
      <c r="AF40" s="24"/>
    </row>
    <row r="41" spans="1:32" ht="20.25" customHeight="1" x14ac:dyDescent="0.45">
      <c r="A41" s="32" t="s">
        <v>20</v>
      </c>
      <c r="B41" s="52">
        <f t="shared" ref="B41:AE41" si="5">SUM(B39:B40)</f>
        <v>0</v>
      </c>
      <c r="C41" s="52">
        <f t="shared" si="5"/>
        <v>0</v>
      </c>
      <c r="D41" s="52">
        <f t="shared" si="5"/>
        <v>0</v>
      </c>
      <c r="E41" s="52">
        <f t="shared" si="5"/>
        <v>0</v>
      </c>
      <c r="F41" s="52">
        <f t="shared" si="5"/>
        <v>0</v>
      </c>
      <c r="G41" s="52">
        <f t="shared" si="5"/>
        <v>0</v>
      </c>
      <c r="H41" s="52">
        <f t="shared" si="5"/>
        <v>0</v>
      </c>
      <c r="I41" s="52">
        <f t="shared" si="5"/>
        <v>0</v>
      </c>
      <c r="J41" s="52">
        <f t="shared" si="5"/>
        <v>0</v>
      </c>
      <c r="K41" s="52">
        <f t="shared" si="5"/>
        <v>0</v>
      </c>
      <c r="L41" s="52">
        <f t="shared" si="5"/>
        <v>0</v>
      </c>
      <c r="M41" s="52">
        <f t="shared" si="5"/>
        <v>0</v>
      </c>
      <c r="N41" s="52">
        <f t="shared" si="5"/>
        <v>0</v>
      </c>
      <c r="O41" s="52">
        <f t="shared" si="5"/>
        <v>0</v>
      </c>
      <c r="P41" s="52">
        <f t="shared" si="5"/>
        <v>0</v>
      </c>
      <c r="Q41" s="52">
        <f t="shared" si="5"/>
        <v>0</v>
      </c>
      <c r="R41" s="52">
        <f t="shared" si="5"/>
        <v>0</v>
      </c>
      <c r="S41" s="52">
        <f t="shared" si="5"/>
        <v>0</v>
      </c>
      <c r="T41" s="52">
        <f t="shared" si="5"/>
        <v>0</v>
      </c>
      <c r="U41" s="52">
        <f t="shared" si="5"/>
        <v>0</v>
      </c>
      <c r="V41" s="52">
        <f t="shared" si="5"/>
        <v>0</v>
      </c>
      <c r="W41" s="52">
        <f t="shared" si="5"/>
        <v>0</v>
      </c>
      <c r="X41" s="52">
        <f t="shared" si="5"/>
        <v>0</v>
      </c>
      <c r="Y41" s="52">
        <f t="shared" si="5"/>
        <v>0</v>
      </c>
      <c r="Z41" s="52">
        <f t="shared" si="5"/>
        <v>0</v>
      </c>
      <c r="AA41" s="52">
        <f t="shared" si="5"/>
        <v>0</v>
      </c>
      <c r="AB41" s="52">
        <f t="shared" si="5"/>
        <v>0</v>
      </c>
      <c r="AC41" s="52">
        <f t="shared" si="5"/>
        <v>0</v>
      </c>
      <c r="AD41" s="52">
        <f t="shared" si="5"/>
        <v>0</v>
      </c>
      <c r="AE41" s="52">
        <f t="shared" si="5"/>
        <v>0</v>
      </c>
      <c r="AF41" s="24">
        <f>AVERAGE(B41:AE41)</f>
        <v>0</v>
      </c>
    </row>
    <row r="42" spans="1:32" ht="20.25" customHeight="1" x14ac:dyDescent="0.45">
      <c r="A42" s="32"/>
      <c r="B42" s="20"/>
      <c r="C42" s="36"/>
      <c r="D42" s="36"/>
      <c r="E42" s="47"/>
      <c r="F42" s="47"/>
      <c r="G42" s="47"/>
      <c r="H42" s="52"/>
      <c r="I42" s="52"/>
      <c r="J42" s="52"/>
      <c r="K42" s="52"/>
      <c r="L42" s="52"/>
      <c r="M42" s="52"/>
      <c r="N42" s="52"/>
      <c r="O42" s="52"/>
      <c r="P42" s="52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98"/>
    </row>
    <row r="43" spans="1:32" ht="20.25" customHeight="1" x14ac:dyDescent="0.45">
      <c r="A43" s="31"/>
      <c r="B43" s="15"/>
      <c r="C43" s="15"/>
      <c r="D43" s="15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91"/>
    </row>
    <row r="44" spans="1:32" ht="20.25" customHeight="1" x14ac:dyDescent="0.45">
      <c r="A44" s="4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100"/>
    </row>
    <row r="45" spans="1:32" ht="20.25" customHeight="1" x14ac:dyDescent="0.45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100"/>
    </row>
    <row r="46" spans="1:32" ht="20.25" customHeight="1" x14ac:dyDescent="0.45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100"/>
    </row>
    <row r="47" spans="1:32" ht="20.25" customHeight="1" x14ac:dyDescent="0.45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100"/>
    </row>
    <row r="48" spans="1:32" ht="20.25" customHeight="1" x14ac:dyDescent="0.45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100"/>
    </row>
    <row r="49" spans="2:32" ht="20.25" customHeight="1" x14ac:dyDescent="0.45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100"/>
    </row>
    <row r="50" spans="2:32" ht="20.25" customHeight="1" x14ac:dyDescent="0.45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100"/>
    </row>
    <row r="51" spans="2:32" ht="20.25" customHeight="1" x14ac:dyDescent="0.45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100"/>
    </row>
    <row r="52" spans="2:32" ht="20.25" customHeight="1" x14ac:dyDescent="0.45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100"/>
    </row>
    <row r="53" spans="2:32" ht="20.25" customHeight="1" x14ac:dyDescent="0.45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100"/>
    </row>
    <row r="54" spans="2:32" ht="20.25" customHeight="1" x14ac:dyDescent="0.45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100"/>
    </row>
    <row r="55" spans="2:32" ht="20.25" customHeight="1" x14ac:dyDescent="0.45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100"/>
    </row>
    <row r="56" spans="2:32" ht="20.25" customHeight="1" x14ac:dyDescent="0.45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100"/>
    </row>
    <row r="57" spans="2:32" ht="20.25" customHeight="1" x14ac:dyDescent="0.45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100"/>
    </row>
  </sheetData>
  <phoneticPr fontId="18" type="noConversion"/>
  <pageMargins left="0.32" right="0.2" top="0.51" bottom="0.34" header="0.5" footer="0.34"/>
  <pageSetup scale="30" orientation="landscape" horizontalDpi="429496729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zoomScale="54" zoomScaleNormal="54" zoomScalePageLayoutView="54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10" sqref="B10:AF12"/>
    </sheetView>
  </sheetViews>
  <sheetFormatPr defaultColWidth="11.53515625" defaultRowHeight="22.5" x14ac:dyDescent="0.45"/>
  <cols>
    <col min="1" max="1" width="32.53515625" style="12" customWidth="1"/>
    <col min="2" max="32" width="8.3046875" style="12" customWidth="1"/>
    <col min="33" max="33" width="12.61328125" style="21" customWidth="1"/>
    <col min="34" max="34" width="17.07421875" style="12" customWidth="1"/>
    <col min="35" max="16384" width="11.53515625" style="12"/>
  </cols>
  <sheetData>
    <row r="1" spans="1:34" ht="21" customHeight="1" x14ac:dyDescent="0.4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4" ht="21" customHeight="1" x14ac:dyDescent="0.4">
      <c r="A2" s="130">
        <v>44317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4" ht="21" customHeight="1" x14ac:dyDescent="0.4">
      <c r="A3" s="39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54"/>
      <c r="AA3" s="39"/>
      <c r="AB3" s="54"/>
      <c r="AC3" s="54"/>
      <c r="AD3" s="54"/>
      <c r="AE3" s="54"/>
      <c r="AF3" s="54"/>
      <c r="AG3" s="54"/>
      <c r="AH3" s="165" t="s">
        <v>39</v>
      </c>
    </row>
    <row r="4" spans="1:34" ht="21" customHeight="1" x14ac:dyDescent="0.4">
      <c r="A4" s="35"/>
      <c r="B4" s="131">
        <v>1</v>
      </c>
      <c r="C4" s="131">
        <v>2</v>
      </c>
      <c r="D4" s="131">
        <v>3</v>
      </c>
      <c r="E4" s="131">
        <v>4</v>
      </c>
      <c r="F4" s="131">
        <v>5</v>
      </c>
      <c r="G4" s="131">
        <v>6</v>
      </c>
      <c r="H4" s="131">
        <v>7</v>
      </c>
      <c r="I4" s="131">
        <v>8</v>
      </c>
      <c r="J4" s="131">
        <v>9</v>
      </c>
      <c r="K4" s="131">
        <v>10</v>
      </c>
      <c r="L4" s="131">
        <v>11</v>
      </c>
      <c r="M4" s="131">
        <v>12</v>
      </c>
      <c r="N4" s="131">
        <v>13</v>
      </c>
      <c r="O4" s="131">
        <v>14</v>
      </c>
      <c r="P4" s="131">
        <v>15</v>
      </c>
      <c r="Q4" s="132">
        <v>16</v>
      </c>
      <c r="R4" s="132">
        <v>17</v>
      </c>
      <c r="S4" s="36">
        <v>18</v>
      </c>
      <c r="T4" s="36">
        <v>19</v>
      </c>
      <c r="U4" s="36">
        <v>20</v>
      </c>
      <c r="V4" s="36">
        <v>21</v>
      </c>
      <c r="W4" s="36">
        <v>22</v>
      </c>
      <c r="X4" s="36">
        <v>23</v>
      </c>
      <c r="Y4" s="36">
        <v>24</v>
      </c>
      <c r="Z4" s="132">
        <v>25</v>
      </c>
      <c r="AA4" s="132">
        <v>26</v>
      </c>
      <c r="AB4" s="132">
        <v>27</v>
      </c>
      <c r="AC4" s="132">
        <v>28</v>
      </c>
      <c r="AD4" s="132">
        <v>29</v>
      </c>
      <c r="AE4" s="132">
        <v>30</v>
      </c>
      <c r="AF4" s="132">
        <v>31</v>
      </c>
      <c r="AG4" s="132" t="s">
        <v>28</v>
      </c>
      <c r="AH4" s="165" t="s">
        <v>38</v>
      </c>
    </row>
    <row r="5" spans="1:34" ht="21" customHeight="1" x14ac:dyDescent="0.4">
      <c r="A5" s="34" t="s">
        <v>0</v>
      </c>
      <c r="B5" s="36"/>
      <c r="C5" s="36"/>
      <c r="D5" s="36"/>
      <c r="E5" s="36"/>
      <c r="F5" s="36"/>
      <c r="G5" s="36"/>
      <c r="H5" s="36"/>
      <c r="I5" s="20"/>
      <c r="J5" s="20"/>
      <c r="K5" s="20"/>
      <c r="L5" s="20"/>
      <c r="M5" s="20"/>
      <c r="N5" s="20"/>
      <c r="O5" s="20"/>
      <c r="P5" s="20"/>
      <c r="Q5" s="20"/>
      <c r="R5" s="20"/>
      <c r="S5" s="36"/>
      <c r="T5" s="36"/>
      <c r="U5" s="36"/>
      <c r="V5" s="36"/>
      <c r="W5" s="36"/>
      <c r="X5" s="36"/>
      <c r="Y5" s="36"/>
      <c r="Z5" s="20"/>
      <c r="AA5" s="20"/>
      <c r="AB5" s="20"/>
      <c r="AC5" s="20"/>
      <c r="AD5" s="20"/>
      <c r="AE5" s="20"/>
      <c r="AF5" s="20"/>
      <c r="AG5" s="20"/>
      <c r="AH5" s="33"/>
    </row>
    <row r="6" spans="1:34" ht="21" customHeight="1" x14ac:dyDescent="0.4">
      <c r="A6" s="35" t="s">
        <v>1</v>
      </c>
      <c r="B6" s="12">
        <v>1.8428</v>
      </c>
      <c r="C6" s="12">
        <v>1.88</v>
      </c>
      <c r="D6" s="12">
        <v>1.6485000000000001</v>
      </c>
      <c r="E6" s="12">
        <v>1.7019</v>
      </c>
      <c r="F6" s="12">
        <v>0.79298100000000005</v>
      </c>
      <c r="G6" s="12">
        <v>0</v>
      </c>
      <c r="H6" s="12">
        <v>1.3962000000000001</v>
      </c>
      <c r="I6" s="12">
        <v>1.4590000000000001</v>
      </c>
      <c r="J6" s="12">
        <v>1.4079999999999999</v>
      </c>
      <c r="K6" s="12">
        <v>1.4484999999999999</v>
      </c>
      <c r="L6" s="12">
        <v>1.5274000000000001</v>
      </c>
      <c r="M6" s="12">
        <v>1.6240000000000001</v>
      </c>
      <c r="N6" s="12">
        <v>7.5130000000000002E-2</v>
      </c>
      <c r="O6" s="12">
        <v>1.7447999999999999</v>
      </c>
      <c r="P6" s="12">
        <v>1.9552259999999999</v>
      </c>
      <c r="Q6" s="12">
        <v>3.157759</v>
      </c>
      <c r="R6" s="12">
        <v>3.8993530000000001</v>
      </c>
      <c r="S6" s="12">
        <v>3.0105010000000001</v>
      </c>
      <c r="T6" s="12">
        <v>1.14117</v>
      </c>
      <c r="U6" s="12">
        <v>3.7039999999999998E-3</v>
      </c>
      <c r="V6" s="49">
        <v>3.79</v>
      </c>
      <c r="W6" s="49">
        <v>4.2708899999999996</v>
      </c>
      <c r="X6" s="49">
        <v>3.4849999999999999</v>
      </c>
      <c r="Y6" s="49">
        <v>3.1274000000000002</v>
      </c>
      <c r="Z6" s="49">
        <v>4.3940000000000001</v>
      </c>
      <c r="AA6" s="12">
        <v>3.5872999999999999</v>
      </c>
      <c r="AB6" s="12">
        <v>3.279903</v>
      </c>
      <c r="AC6" s="12">
        <v>2.58657</v>
      </c>
      <c r="AD6" s="12">
        <v>2.6073650000000002</v>
      </c>
      <c r="AE6" s="12">
        <v>4.8349799999999998</v>
      </c>
      <c r="AG6" s="133"/>
      <c r="AH6" s="33" t="s">
        <v>35</v>
      </c>
    </row>
    <row r="7" spans="1:34" ht="21" customHeight="1" x14ac:dyDescent="0.4">
      <c r="A7" s="35" t="s">
        <v>2</v>
      </c>
      <c r="B7" s="12">
        <v>13.081568000000001</v>
      </c>
      <c r="C7" s="12">
        <v>14.473221500000001</v>
      </c>
      <c r="D7" s="12">
        <v>13.602745500000001</v>
      </c>
      <c r="E7" s="12">
        <v>13.421301</v>
      </c>
      <c r="F7" s="12">
        <v>16.153376000000002</v>
      </c>
      <c r="G7" s="12">
        <v>16.947813999999997</v>
      </c>
      <c r="H7" s="12">
        <v>16.071498999999999</v>
      </c>
      <c r="I7" s="12">
        <v>16.771592999999999</v>
      </c>
      <c r="J7" s="12">
        <v>16.263029999999997</v>
      </c>
      <c r="K7" s="12">
        <v>14.752196999999999</v>
      </c>
      <c r="L7" s="12">
        <v>14.273613000000001</v>
      </c>
      <c r="M7" s="12">
        <v>14.263651549999999</v>
      </c>
      <c r="N7" s="12">
        <v>14.16250425</v>
      </c>
      <c r="O7" s="12">
        <v>15.275990499999999</v>
      </c>
      <c r="P7" s="12">
        <v>14.586968499999998</v>
      </c>
      <c r="Q7" s="12">
        <v>12.7325328</v>
      </c>
      <c r="R7" s="12">
        <v>14.004808749999999</v>
      </c>
      <c r="S7" s="12">
        <v>13.192671150000001</v>
      </c>
      <c r="T7" s="12">
        <v>12.643729000000002</v>
      </c>
      <c r="U7" s="12">
        <v>13.484649999999998</v>
      </c>
      <c r="V7" s="49">
        <v>14.147786</v>
      </c>
      <c r="W7" s="49">
        <v>12.051715</v>
      </c>
      <c r="X7" s="49">
        <v>12.483065999999999</v>
      </c>
      <c r="Y7" s="49">
        <v>12.741057</v>
      </c>
      <c r="Z7" s="49">
        <v>13.2624595</v>
      </c>
      <c r="AA7" s="12">
        <v>13.5058205</v>
      </c>
      <c r="AB7" s="12">
        <v>13.076462000000001</v>
      </c>
      <c r="AC7" s="12">
        <v>14.486585250000001</v>
      </c>
      <c r="AD7" s="12">
        <v>14.56279</v>
      </c>
      <c r="AE7" s="12">
        <v>14.795196750000001</v>
      </c>
      <c r="AG7" s="133"/>
      <c r="AH7" s="33" t="s">
        <v>34</v>
      </c>
    </row>
    <row r="8" spans="1:34" ht="21" customHeight="1" x14ac:dyDescent="0.4">
      <c r="A8" s="35"/>
      <c r="B8" s="133">
        <f t="shared" ref="B8:AF8" si="0">SUM(B6:B7)</f>
        <v>14.924368000000001</v>
      </c>
      <c r="C8" s="133">
        <f t="shared" si="0"/>
        <v>16.3532215</v>
      </c>
      <c r="D8" s="133">
        <f t="shared" si="0"/>
        <v>15.251245500000001</v>
      </c>
      <c r="E8" s="133">
        <f t="shared" si="0"/>
        <v>15.123201</v>
      </c>
      <c r="F8" s="133">
        <f t="shared" si="0"/>
        <v>16.946357000000003</v>
      </c>
      <c r="G8" s="133">
        <f t="shared" si="0"/>
        <v>16.947813999999997</v>
      </c>
      <c r="H8" s="133">
        <f t="shared" si="0"/>
        <v>17.467699</v>
      </c>
      <c r="I8" s="133">
        <f t="shared" si="0"/>
        <v>18.230592999999999</v>
      </c>
      <c r="J8" s="133">
        <f t="shared" si="0"/>
        <v>17.671029999999998</v>
      </c>
      <c r="K8" s="133">
        <f t="shared" si="0"/>
        <v>16.200696999999998</v>
      </c>
      <c r="L8" s="133">
        <f t="shared" si="0"/>
        <v>15.801013000000001</v>
      </c>
      <c r="M8" s="133">
        <f t="shared" si="0"/>
        <v>15.887651549999999</v>
      </c>
      <c r="N8" s="133">
        <f t="shared" si="0"/>
        <v>14.237634249999999</v>
      </c>
      <c r="O8" s="133">
        <f t="shared" si="0"/>
        <v>17.0207905</v>
      </c>
      <c r="P8" s="133">
        <f t="shared" si="0"/>
        <v>16.542194499999997</v>
      </c>
      <c r="Q8" s="133">
        <f t="shared" si="0"/>
        <v>15.8902918</v>
      </c>
      <c r="R8" s="133">
        <f t="shared" si="0"/>
        <v>17.90416175</v>
      </c>
      <c r="S8" s="133">
        <f t="shared" si="0"/>
        <v>16.20317215</v>
      </c>
      <c r="T8" s="133">
        <f t="shared" si="0"/>
        <v>13.784899000000003</v>
      </c>
      <c r="U8" s="133">
        <f t="shared" si="0"/>
        <v>13.488353999999999</v>
      </c>
      <c r="V8" s="133">
        <f t="shared" si="0"/>
        <v>17.937785999999999</v>
      </c>
      <c r="W8" s="133">
        <f t="shared" si="0"/>
        <v>16.322604999999999</v>
      </c>
      <c r="X8" s="133">
        <f t="shared" si="0"/>
        <v>15.968065999999999</v>
      </c>
      <c r="Y8" s="133">
        <f t="shared" si="0"/>
        <v>15.868456999999999</v>
      </c>
      <c r="Z8" s="133">
        <f t="shared" si="0"/>
        <v>17.6564595</v>
      </c>
      <c r="AA8" s="133">
        <f t="shared" si="0"/>
        <v>17.093120500000001</v>
      </c>
      <c r="AB8" s="133">
        <f t="shared" si="0"/>
        <v>16.356365</v>
      </c>
      <c r="AC8" s="133">
        <f t="shared" si="0"/>
        <v>17.073155249999999</v>
      </c>
      <c r="AD8" s="133">
        <f t="shared" si="0"/>
        <v>17.170155000000001</v>
      </c>
      <c r="AE8" s="133">
        <f t="shared" si="0"/>
        <v>19.63017675</v>
      </c>
      <c r="AF8" s="133">
        <f t="shared" si="0"/>
        <v>0</v>
      </c>
      <c r="AG8" s="133">
        <f>AVERAGE(B8:AF8)</f>
        <v>15.901701112903224</v>
      </c>
      <c r="AH8" s="86">
        <v>0</v>
      </c>
    </row>
    <row r="9" spans="1:34" ht="21" customHeight="1" x14ac:dyDescent="0.4">
      <c r="A9" s="34" t="s">
        <v>3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49"/>
    </row>
    <row r="10" spans="1:34" ht="21" customHeight="1" x14ac:dyDescent="0.4">
      <c r="A10" s="35" t="s">
        <v>18</v>
      </c>
      <c r="B10" s="134">
        <v>14.692</v>
      </c>
      <c r="C10" s="134">
        <v>14.43</v>
      </c>
      <c r="D10" s="134">
        <v>15.433</v>
      </c>
      <c r="E10" s="134">
        <v>14.955</v>
      </c>
      <c r="F10" s="134">
        <v>15.664999999999999</v>
      </c>
      <c r="G10" s="134">
        <v>14.776</v>
      </c>
      <c r="H10" s="134">
        <v>15.247</v>
      </c>
      <c r="I10" s="135">
        <v>14.678000000000001</v>
      </c>
      <c r="J10" s="135">
        <v>14.305999999999999</v>
      </c>
      <c r="K10" s="135">
        <v>14.244</v>
      </c>
      <c r="L10" s="134">
        <v>15.308</v>
      </c>
      <c r="M10" s="134">
        <v>15.081</v>
      </c>
      <c r="N10" s="134">
        <v>15.507999999999999</v>
      </c>
      <c r="O10" s="134">
        <v>14.919</v>
      </c>
      <c r="P10" s="134">
        <v>15.561</v>
      </c>
      <c r="Q10" s="134">
        <v>15.468999999999999</v>
      </c>
      <c r="R10" s="134">
        <v>15.951000000000001</v>
      </c>
      <c r="S10" s="136">
        <v>17.350000000000001</v>
      </c>
      <c r="T10" s="136">
        <v>17.204999999999998</v>
      </c>
      <c r="U10" s="137">
        <v>17.649000000000001</v>
      </c>
      <c r="V10" s="138">
        <v>17.838999999999999</v>
      </c>
      <c r="W10" s="137">
        <v>17.460999999999999</v>
      </c>
      <c r="X10" s="137">
        <v>18.364999999999998</v>
      </c>
      <c r="Y10" s="137">
        <v>18.46</v>
      </c>
      <c r="Z10" s="137">
        <v>16.61</v>
      </c>
      <c r="AA10" s="137">
        <v>17.655999999999999</v>
      </c>
      <c r="AB10" s="137">
        <v>16.597999999999999</v>
      </c>
      <c r="AC10" s="137">
        <v>14.846</v>
      </c>
      <c r="AD10" s="137">
        <v>13.526999999999999</v>
      </c>
      <c r="AE10" s="137">
        <v>13.119</v>
      </c>
      <c r="AF10" s="137">
        <v>14.308999999999999</v>
      </c>
      <c r="AG10" s="133"/>
      <c r="AH10" s="95" t="s">
        <v>36</v>
      </c>
    </row>
    <row r="11" spans="1:34" ht="21" customHeight="1" x14ac:dyDescent="0.4">
      <c r="A11" s="41" t="s">
        <v>26</v>
      </c>
      <c r="B11" s="134">
        <v>-0.373</v>
      </c>
      <c r="C11" s="134">
        <v>-0.27</v>
      </c>
      <c r="D11" s="134">
        <v>0</v>
      </c>
      <c r="E11" s="134">
        <v>0</v>
      </c>
      <c r="F11" s="134">
        <v>-0.105</v>
      </c>
      <c r="G11" s="134">
        <v>-0.374</v>
      </c>
      <c r="H11" s="134">
        <v>-0.41979100000000003</v>
      </c>
      <c r="I11" s="135">
        <v>-0.38183699999999998</v>
      </c>
      <c r="J11" s="135">
        <v>-0.37310300000000002</v>
      </c>
      <c r="K11" s="135">
        <v>-0.36599999999999999</v>
      </c>
      <c r="L11" s="134">
        <v>-0.35199999999999998</v>
      </c>
      <c r="M11" s="134">
        <v>-0.35199999999999998</v>
      </c>
      <c r="N11" s="134">
        <v>-0.35199999999999998</v>
      </c>
      <c r="O11" s="134">
        <v>-0.35199999999999998</v>
      </c>
      <c r="P11" s="134">
        <v>-0.34399999999999997</v>
      </c>
      <c r="Q11" s="134">
        <v>-0.34399999999999997</v>
      </c>
      <c r="R11" s="134">
        <v>-0.38300000000000001</v>
      </c>
      <c r="S11" s="136">
        <v>-0.33900000000000002</v>
      </c>
      <c r="T11" s="136">
        <v>-0.38500000000000001</v>
      </c>
      <c r="U11" s="137">
        <v>-0.42799999999999999</v>
      </c>
      <c r="V11" s="137">
        <v>-0.41</v>
      </c>
      <c r="W11" s="137">
        <v>-0.42399999999999999</v>
      </c>
      <c r="X11" s="137">
        <v>-0.41099999999999998</v>
      </c>
      <c r="Y11" s="137">
        <v>-0.30499999999999999</v>
      </c>
      <c r="Z11" s="137">
        <v>-0.38800000000000001</v>
      </c>
      <c r="AA11" s="137">
        <v>-0.40899999999999997</v>
      </c>
      <c r="AB11" s="137">
        <v>-0.41299999999999998</v>
      </c>
      <c r="AC11" s="137">
        <v>-0.41</v>
      </c>
      <c r="AD11" s="137">
        <v>-0.38200000000000001</v>
      </c>
      <c r="AE11" s="137">
        <v>-0.38100000000000001</v>
      </c>
      <c r="AF11" s="137">
        <v>-0.37</v>
      </c>
      <c r="AG11" s="133"/>
      <c r="AH11" s="86">
        <v>0</v>
      </c>
    </row>
    <row r="12" spans="1:34" ht="21" customHeight="1" x14ac:dyDescent="0.4">
      <c r="A12" s="35" t="s">
        <v>5</v>
      </c>
      <c r="B12" s="134">
        <v>2.98</v>
      </c>
      <c r="C12" s="134">
        <v>3.0089999999999999</v>
      </c>
      <c r="D12" s="134">
        <v>3.1110000000000002</v>
      </c>
      <c r="E12" s="134">
        <v>3.0419999999999998</v>
      </c>
      <c r="F12" s="134">
        <v>2.8410000000000002</v>
      </c>
      <c r="G12" s="134">
        <v>2.79</v>
      </c>
      <c r="H12" s="134">
        <v>2.8029999999999999</v>
      </c>
      <c r="I12" s="135">
        <v>2.8029999999999999</v>
      </c>
      <c r="J12" s="135">
        <v>2.8330000000000002</v>
      </c>
      <c r="K12" s="135">
        <v>1.742</v>
      </c>
      <c r="L12" s="134">
        <v>2.7749999999999999</v>
      </c>
      <c r="M12" s="134">
        <v>2.7810000000000001</v>
      </c>
      <c r="N12" s="134">
        <v>2.782</v>
      </c>
      <c r="O12" s="134">
        <v>2.7909999999999999</v>
      </c>
      <c r="P12" s="134">
        <v>2.7530000000000001</v>
      </c>
      <c r="Q12" s="134">
        <v>2.7669999999999999</v>
      </c>
      <c r="R12" s="134">
        <v>2.8010000000000002</v>
      </c>
      <c r="S12" s="136">
        <v>2.8359999999999999</v>
      </c>
      <c r="T12" s="136">
        <v>3.129</v>
      </c>
      <c r="U12" s="137">
        <v>3.319</v>
      </c>
      <c r="V12" s="137">
        <v>3.3580000000000001</v>
      </c>
      <c r="W12" s="137">
        <v>3.7890000000000001</v>
      </c>
      <c r="X12" s="137">
        <v>3.637</v>
      </c>
      <c r="Y12" s="139">
        <v>3.4079999999999999</v>
      </c>
      <c r="Z12" s="137">
        <v>3.7970000000000002</v>
      </c>
      <c r="AA12" s="137">
        <v>3.782</v>
      </c>
      <c r="AB12" s="137">
        <v>3.573</v>
      </c>
      <c r="AC12" s="137">
        <v>3.6509999999999998</v>
      </c>
      <c r="AD12" s="137">
        <v>3.65</v>
      </c>
      <c r="AE12" s="137">
        <v>3.0409999999999999</v>
      </c>
      <c r="AF12" s="137">
        <v>2.625</v>
      </c>
      <c r="AG12" s="133"/>
      <c r="AH12" s="49"/>
    </row>
    <row r="13" spans="1:34" ht="21" customHeight="1" x14ac:dyDescent="0.4">
      <c r="A13" s="35" t="s">
        <v>6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33"/>
      <c r="AH13" s="49"/>
    </row>
    <row r="14" spans="1:34" ht="21" customHeight="1" x14ac:dyDescent="0.4">
      <c r="A14" s="35" t="s">
        <v>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33"/>
      <c r="AH14" s="49"/>
    </row>
    <row r="15" spans="1:34" ht="21" customHeight="1" x14ac:dyDescent="0.4">
      <c r="A15" s="35"/>
      <c r="B15" s="133">
        <f t="shared" ref="B15:G15" si="1">SUM(B10:B14)</f>
        <v>17.298999999999999</v>
      </c>
      <c r="C15" s="133">
        <f t="shared" si="1"/>
        <v>17.169</v>
      </c>
      <c r="D15" s="133">
        <f t="shared" si="1"/>
        <v>18.544</v>
      </c>
      <c r="E15" s="133">
        <f t="shared" si="1"/>
        <v>17.997</v>
      </c>
      <c r="F15" s="133">
        <f t="shared" si="1"/>
        <v>18.401</v>
      </c>
      <c r="G15" s="133">
        <f t="shared" si="1"/>
        <v>17.192</v>
      </c>
      <c r="H15" s="133">
        <f>SUM(B10:B14)</f>
        <v>17.298999999999999</v>
      </c>
      <c r="I15" s="133">
        <f>SUM(C10:C14)</f>
        <v>17.169</v>
      </c>
      <c r="J15" s="133">
        <f>SUM(D10:D14)</f>
        <v>18.544</v>
      </c>
      <c r="K15" s="133">
        <f>SUM(E10:E14)</f>
        <v>17.997</v>
      </c>
      <c r="L15" s="133">
        <f t="shared" ref="L15:AF15" si="2">SUM(L10:L14)</f>
        <v>17.730999999999998</v>
      </c>
      <c r="M15" s="133">
        <f t="shared" si="2"/>
        <v>17.509999999999998</v>
      </c>
      <c r="N15" s="133">
        <f t="shared" si="2"/>
        <v>17.937999999999999</v>
      </c>
      <c r="O15" s="133">
        <f t="shared" si="2"/>
        <v>17.358000000000001</v>
      </c>
      <c r="P15" s="133">
        <f t="shared" si="2"/>
        <v>17.97</v>
      </c>
      <c r="Q15" s="133">
        <f t="shared" si="2"/>
        <v>17.891999999999999</v>
      </c>
      <c r="R15" s="133">
        <f t="shared" si="2"/>
        <v>18.369</v>
      </c>
      <c r="S15" s="133">
        <f t="shared" si="2"/>
        <v>19.847000000000001</v>
      </c>
      <c r="T15" s="133">
        <f t="shared" si="2"/>
        <v>19.948999999999998</v>
      </c>
      <c r="U15" s="133">
        <f t="shared" si="2"/>
        <v>20.54</v>
      </c>
      <c r="V15" s="133">
        <f t="shared" si="2"/>
        <v>20.786999999999999</v>
      </c>
      <c r="W15" s="133">
        <f t="shared" si="2"/>
        <v>20.826000000000001</v>
      </c>
      <c r="X15" s="133">
        <f t="shared" si="2"/>
        <v>21.590999999999998</v>
      </c>
      <c r="Y15" s="133">
        <f t="shared" si="2"/>
        <v>21.563000000000002</v>
      </c>
      <c r="Z15" s="133">
        <f t="shared" si="2"/>
        <v>20.018999999999998</v>
      </c>
      <c r="AA15" s="133">
        <f t="shared" si="2"/>
        <v>21.029</v>
      </c>
      <c r="AB15" s="133">
        <f t="shared" si="2"/>
        <v>19.757999999999999</v>
      </c>
      <c r="AC15" s="133">
        <f t="shared" si="2"/>
        <v>18.087</v>
      </c>
      <c r="AD15" s="133">
        <f t="shared" si="2"/>
        <v>16.794999999999998</v>
      </c>
      <c r="AE15" s="133">
        <f t="shared" si="2"/>
        <v>15.779</v>
      </c>
      <c r="AF15" s="133">
        <f t="shared" si="2"/>
        <v>16.564</v>
      </c>
      <c r="AG15" s="133">
        <f>AVERAGE(B15:AF15)</f>
        <v>18.564935483870965</v>
      </c>
      <c r="AH15" s="49"/>
    </row>
    <row r="16" spans="1:34" ht="21" customHeight="1" x14ac:dyDescent="0.4">
      <c r="A16" s="34" t="s">
        <v>29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49"/>
    </row>
    <row r="17" spans="1:36" ht="21" customHeight="1" x14ac:dyDescent="0.4">
      <c r="A17" s="35" t="s">
        <v>8</v>
      </c>
      <c r="B17" s="134">
        <v>13.75</v>
      </c>
      <c r="C17" s="134">
        <v>13.46</v>
      </c>
      <c r="D17" s="134">
        <v>14.92</v>
      </c>
      <c r="E17" s="134">
        <v>12.67</v>
      </c>
      <c r="F17" s="134">
        <v>14.62</v>
      </c>
      <c r="G17" s="134">
        <v>14.53</v>
      </c>
      <c r="H17" s="134">
        <v>13.22</v>
      </c>
      <c r="I17" s="134">
        <v>12.64</v>
      </c>
      <c r="J17" s="134">
        <v>12.82</v>
      </c>
      <c r="K17" s="134">
        <v>14.82</v>
      </c>
      <c r="L17" s="134">
        <v>13.33</v>
      </c>
      <c r="M17" s="134">
        <v>14.77</v>
      </c>
      <c r="N17" s="134">
        <v>13.98</v>
      </c>
      <c r="O17" s="134">
        <v>14.56</v>
      </c>
      <c r="P17" s="134">
        <v>14.36</v>
      </c>
      <c r="Q17" s="134">
        <v>14.74</v>
      </c>
      <c r="R17" s="134">
        <v>16.12</v>
      </c>
      <c r="S17" s="134">
        <v>16.22</v>
      </c>
      <c r="T17" s="134">
        <v>17.54</v>
      </c>
      <c r="U17" s="134">
        <v>71.36</v>
      </c>
      <c r="V17" s="134">
        <v>17.48</v>
      </c>
      <c r="W17" s="134">
        <v>16.649999999999999</v>
      </c>
      <c r="X17" s="134">
        <v>17.45</v>
      </c>
      <c r="Y17" s="134">
        <v>18.13</v>
      </c>
      <c r="Z17" s="134">
        <v>15.08</v>
      </c>
      <c r="AA17" s="134">
        <v>17.329999999999998</v>
      </c>
      <c r="AB17" s="134">
        <v>15.66</v>
      </c>
      <c r="AC17" s="134">
        <v>15</v>
      </c>
      <c r="AD17" s="134">
        <v>12.69</v>
      </c>
      <c r="AE17" s="134">
        <v>14.73</v>
      </c>
      <c r="AF17" s="134">
        <v>14.92</v>
      </c>
      <c r="AG17" s="133"/>
      <c r="AH17" s="95" t="s">
        <v>36</v>
      </c>
    </row>
    <row r="18" spans="1:36" ht="21" customHeight="1" x14ac:dyDescent="0.4">
      <c r="A18" s="41" t="s">
        <v>26</v>
      </c>
      <c r="B18" s="163">
        <v>0.32</v>
      </c>
      <c r="C18" s="163">
        <v>0.32</v>
      </c>
      <c r="D18" s="163">
        <v>0.32</v>
      </c>
      <c r="E18" s="163">
        <v>0.32</v>
      </c>
      <c r="F18" s="163">
        <v>0.32</v>
      </c>
      <c r="G18" s="163">
        <v>0.25</v>
      </c>
      <c r="H18" s="163">
        <v>0.32</v>
      </c>
      <c r="I18" s="163">
        <v>0.32</v>
      </c>
      <c r="J18" s="163">
        <v>0.32</v>
      </c>
      <c r="K18" s="163">
        <v>0.32</v>
      </c>
      <c r="L18" s="163">
        <v>0.32</v>
      </c>
      <c r="M18" s="163">
        <v>0.25</v>
      </c>
      <c r="N18" s="163">
        <v>0.32</v>
      </c>
      <c r="O18" s="163">
        <v>0.32</v>
      </c>
      <c r="P18" s="163">
        <v>0.32</v>
      </c>
      <c r="Q18" s="163">
        <v>0.32</v>
      </c>
      <c r="R18" s="163">
        <v>0.12</v>
      </c>
      <c r="S18" s="134">
        <v>0</v>
      </c>
      <c r="T18" s="134">
        <v>0</v>
      </c>
      <c r="U18" s="163">
        <v>0.114</v>
      </c>
      <c r="V18" s="163">
        <v>0.13</v>
      </c>
      <c r="W18" s="134">
        <v>0</v>
      </c>
      <c r="X18" s="134">
        <v>0</v>
      </c>
      <c r="Y18" s="134">
        <v>0</v>
      </c>
      <c r="Z18" s="163">
        <v>0.14799999999999999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3"/>
      <c r="AH18" s="86">
        <v>0</v>
      </c>
    </row>
    <row r="19" spans="1:36" ht="21" customHeight="1" x14ac:dyDescent="0.4">
      <c r="A19" s="35" t="s">
        <v>9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49"/>
    </row>
    <row r="20" spans="1:36" ht="21" customHeight="1" x14ac:dyDescent="0.4">
      <c r="A20" s="35" t="s">
        <v>23</v>
      </c>
      <c r="B20" s="143">
        <v>58</v>
      </c>
      <c r="C20" s="143">
        <v>62</v>
      </c>
      <c r="D20" s="143">
        <v>59</v>
      </c>
      <c r="E20" s="143">
        <v>58</v>
      </c>
      <c r="F20" s="143">
        <v>58</v>
      </c>
      <c r="G20" s="143">
        <v>63</v>
      </c>
      <c r="H20" s="143">
        <v>52</v>
      </c>
      <c r="I20" s="143">
        <v>55</v>
      </c>
      <c r="J20" s="143">
        <v>55</v>
      </c>
      <c r="K20" s="143">
        <v>52</v>
      </c>
      <c r="L20" s="143">
        <v>58</v>
      </c>
      <c r="M20" s="143">
        <v>63</v>
      </c>
      <c r="N20" s="143">
        <v>60</v>
      </c>
      <c r="O20" s="143">
        <v>64</v>
      </c>
      <c r="P20" s="143">
        <v>58</v>
      </c>
      <c r="Q20" s="143">
        <v>57</v>
      </c>
      <c r="R20" s="143">
        <v>65</v>
      </c>
      <c r="S20" s="143">
        <v>63</v>
      </c>
      <c r="T20" s="143">
        <v>64</v>
      </c>
      <c r="U20" s="143">
        <v>65</v>
      </c>
      <c r="V20" s="143">
        <v>57</v>
      </c>
      <c r="W20" s="143">
        <v>58</v>
      </c>
      <c r="X20" s="143">
        <v>55</v>
      </c>
      <c r="Y20" s="143">
        <v>58</v>
      </c>
      <c r="Z20" s="143">
        <v>57</v>
      </c>
      <c r="AA20" s="143">
        <v>62</v>
      </c>
      <c r="AB20" s="143">
        <v>64</v>
      </c>
      <c r="AC20" s="143">
        <v>55</v>
      </c>
      <c r="AD20" s="143">
        <v>52</v>
      </c>
      <c r="AE20" s="143">
        <v>52</v>
      </c>
      <c r="AF20" s="143">
        <v>82</v>
      </c>
      <c r="AG20" s="133"/>
      <c r="AH20" s="49"/>
    </row>
    <row r="21" spans="1:36" ht="21" customHeight="1" x14ac:dyDescent="0.4">
      <c r="A21" s="35" t="s">
        <v>22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3"/>
      <c r="AH21" s="49"/>
    </row>
    <row r="22" spans="1:36" ht="21" customHeight="1" x14ac:dyDescent="0.4">
      <c r="A22" s="35" t="s">
        <v>24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3"/>
      <c r="AH22" s="49"/>
    </row>
    <row r="23" spans="1:36" ht="21" customHeight="1" x14ac:dyDescent="0.4">
      <c r="A23" s="35" t="s">
        <v>25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3"/>
      <c r="AH23" s="31"/>
    </row>
    <row r="24" spans="1:36" ht="21" customHeight="1" x14ac:dyDescent="0.4">
      <c r="A24" s="35" t="s">
        <v>17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3"/>
      <c r="AH24" s="49"/>
    </row>
    <row r="25" spans="1:36" ht="21" customHeight="1" x14ac:dyDescent="0.4">
      <c r="A25" s="35" t="s">
        <v>5</v>
      </c>
      <c r="B25" s="163">
        <v>0.96</v>
      </c>
      <c r="C25" s="163">
        <v>0.96</v>
      </c>
      <c r="D25" s="163">
        <v>0.96</v>
      </c>
      <c r="E25" s="163">
        <v>0.96</v>
      </c>
      <c r="F25" s="163">
        <v>0.96</v>
      </c>
      <c r="G25" s="163">
        <v>0.96</v>
      </c>
      <c r="H25" s="163">
        <v>0.96</v>
      </c>
      <c r="I25" s="163">
        <v>0.96</v>
      </c>
      <c r="J25" s="163">
        <v>0.96</v>
      </c>
      <c r="K25" s="163">
        <v>0.96</v>
      </c>
      <c r="L25" s="163">
        <v>0.96</v>
      </c>
      <c r="M25" s="163">
        <v>0.96</v>
      </c>
      <c r="N25" s="163">
        <v>0.96</v>
      </c>
      <c r="O25" s="163">
        <v>0.96</v>
      </c>
      <c r="P25" s="163">
        <v>0.96</v>
      </c>
      <c r="Q25" s="163">
        <v>0.96</v>
      </c>
      <c r="R25" s="163">
        <v>0.96</v>
      </c>
      <c r="S25" s="163">
        <v>0.96</v>
      </c>
      <c r="T25" s="163">
        <v>0.96</v>
      </c>
      <c r="U25" s="163">
        <v>0.96</v>
      </c>
      <c r="V25" s="163">
        <v>0.96</v>
      </c>
      <c r="W25" s="163">
        <v>0.96</v>
      </c>
      <c r="X25" s="163">
        <v>0.96</v>
      </c>
      <c r="Y25" s="163">
        <v>0.96</v>
      </c>
      <c r="Z25" s="163">
        <v>0.96</v>
      </c>
      <c r="AA25" s="163">
        <v>0.96</v>
      </c>
      <c r="AB25" s="163">
        <v>0.96</v>
      </c>
      <c r="AC25" s="163">
        <v>0.96</v>
      </c>
      <c r="AD25" s="163">
        <v>0.96</v>
      </c>
      <c r="AE25" s="163">
        <v>0.96</v>
      </c>
      <c r="AF25" s="163">
        <v>0.96</v>
      </c>
      <c r="AG25" s="133"/>
      <c r="AH25" s="49"/>
    </row>
    <row r="26" spans="1:36" ht="21" customHeight="1" x14ac:dyDescent="0.4">
      <c r="A26" s="35" t="s">
        <v>10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3"/>
      <c r="AH26" s="49"/>
    </row>
    <row r="27" spans="1:36" ht="21" customHeight="1" x14ac:dyDescent="0.4">
      <c r="A27" s="35" t="s">
        <v>7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3"/>
      <c r="AH27" s="49"/>
    </row>
    <row r="28" spans="1:36" ht="21" customHeight="1" x14ac:dyDescent="0.4">
      <c r="A28" s="35"/>
      <c r="B28" s="133">
        <f>SUM(B17,B24,B25,B26,B27,B18)</f>
        <v>15.030000000000001</v>
      </c>
      <c r="C28" s="133">
        <f t="shared" ref="C28:Z28" si="3">SUM(C17,C24,C25,C26,C27,C18)</f>
        <v>14.740000000000002</v>
      </c>
      <c r="D28" s="133">
        <f t="shared" si="3"/>
        <v>16.2</v>
      </c>
      <c r="E28" s="133">
        <f t="shared" si="3"/>
        <v>13.95</v>
      </c>
      <c r="F28" s="133">
        <f t="shared" si="3"/>
        <v>15.899999999999999</v>
      </c>
      <c r="G28" s="133">
        <f t="shared" si="3"/>
        <v>15.739999999999998</v>
      </c>
      <c r="H28" s="133">
        <f t="shared" si="3"/>
        <v>14.5</v>
      </c>
      <c r="I28" s="133">
        <f t="shared" si="3"/>
        <v>13.920000000000002</v>
      </c>
      <c r="J28" s="133">
        <f t="shared" si="3"/>
        <v>14.100000000000001</v>
      </c>
      <c r="K28" s="133">
        <f t="shared" si="3"/>
        <v>16.100000000000001</v>
      </c>
      <c r="L28" s="133">
        <f t="shared" si="3"/>
        <v>14.61</v>
      </c>
      <c r="M28" s="133">
        <f t="shared" si="3"/>
        <v>15.98</v>
      </c>
      <c r="N28" s="133">
        <f t="shared" si="3"/>
        <v>15.260000000000002</v>
      </c>
      <c r="O28" s="133">
        <f t="shared" si="3"/>
        <v>15.84</v>
      </c>
      <c r="P28" s="133">
        <f t="shared" si="3"/>
        <v>15.64</v>
      </c>
      <c r="Q28" s="133">
        <f t="shared" si="3"/>
        <v>16.02</v>
      </c>
      <c r="R28" s="133">
        <f t="shared" si="3"/>
        <v>17.200000000000003</v>
      </c>
      <c r="S28" s="133">
        <f t="shared" si="3"/>
        <v>17.18</v>
      </c>
      <c r="T28" s="133">
        <f t="shared" si="3"/>
        <v>18.5</v>
      </c>
      <c r="U28" s="133">
        <f t="shared" si="3"/>
        <v>72.433999999999997</v>
      </c>
      <c r="V28" s="133">
        <f t="shared" si="3"/>
        <v>18.57</v>
      </c>
      <c r="W28" s="133">
        <f t="shared" si="3"/>
        <v>17.61</v>
      </c>
      <c r="X28" s="133">
        <f t="shared" si="3"/>
        <v>18.41</v>
      </c>
      <c r="Y28" s="133">
        <f t="shared" si="3"/>
        <v>19.09</v>
      </c>
      <c r="Z28" s="133">
        <f t="shared" si="3"/>
        <v>16.187999999999999</v>
      </c>
      <c r="AA28" s="133">
        <f t="shared" ref="AA28:AF28" si="4">SUM(AA17,AA24,AA25,AA26,AA27,AA18)</f>
        <v>18.29</v>
      </c>
      <c r="AB28" s="133">
        <f t="shared" si="4"/>
        <v>16.62</v>
      </c>
      <c r="AC28" s="133">
        <f t="shared" si="4"/>
        <v>15.96</v>
      </c>
      <c r="AD28" s="133">
        <f t="shared" si="4"/>
        <v>13.649999999999999</v>
      </c>
      <c r="AE28" s="133">
        <f t="shared" si="4"/>
        <v>15.690000000000001</v>
      </c>
      <c r="AF28" s="133">
        <f t="shared" si="4"/>
        <v>15.879999999999999</v>
      </c>
      <c r="AG28" s="133">
        <f>AVERAGE(B28:AF28)</f>
        <v>17.896838709677422</v>
      </c>
      <c r="AH28" s="33"/>
      <c r="AI28" s="56"/>
      <c r="AJ28" s="49"/>
    </row>
    <row r="29" spans="1:36" ht="21" customHeight="1" x14ac:dyDescent="0.4">
      <c r="A29" s="34" t="s">
        <v>11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33" t="s">
        <v>37</v>
      </c>
      <c r="AI29" s="56"/>
      <c r="AJ29" s="49"/>
    </row>
    <row r="30" spans="1:36" ht="21" customHeight="1" x14ac:dyDescent="0.4">
      <c r="A30" s="35" t="s">
        <v>12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3"/>
      <c r="AH30" s="33" t="s">
        <v>34</v>
      </c>
      <c r="AI30" s="56"/>
      <c r="AJ30" s="49"/>
    </row>
    <row r="31" spans="1:36" ht="21" customHeight="1" x14ac:dyDescent="0.4">
      <c r="A31" s="35" t="s">
        <v>27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3">
        <f>SUM(B31:AF31)</f>
        <v>0</v>
      </c>
      <c r="AH31" s="122">
        <v>0</v>
      </c>
      <c r="AI31" s="56"/>
      <c r="AJ31" s="49"/>
    </row>
    <row r="32" spans="1:36" ht="21" customHeight="1" x14ac:dyDescent="0.4">
      <c r="A32" s="35" t="s">
        <v>4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3"/>
      <c r="AI32" s="56"/>
      <c r="AJ32" s="49"/>
    </row>
    <row r="33" spans="1:40" ht="21" customHeight="1" x14ac:dyDescent="0.4">
      <c r="A33" s="35" t="s">
        <v>13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3"/>
    </row>
    <row r="34" spans="1:40" ht="21" customHeight="1" x14ac:dyDescent="0.4">
      <c r="A34" s="35" t="s">
        <v>10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3"/>
    </row>
    <row r="35" spans="1:40" ht="21" customHeight="1" x14ac:dyDescent="0.4">
      <c r="A35" s="35"/>
      <c r="B35" s="133">
        <f t="shared" ref="B35:N35" si="5">SUM(B30:B34)</f>
        <v>0</v>
      </c>
      <c r="C35" s="133">
        <f t="shared" si="5"/>
        <v>0</v>
      </c>
      <c r="D35" s="133">
        <f t="shared" si="5"/>
        <v>0</v>
      </c>
      <c r="E35" s="133">
        <f t="shared" si="5"/>
        <v>0</v>
      </c>
      <c r="F35" s="133">
        <f t="shared" si="5"/>
        <v>0</v>
      </c>
      <c r="G35" s="133">
        <f t="shared" si="5"/>
        <v>0</v>
      </c>
      <c r="H35" s="133">
        <f t="shared" si="5"/>
        <v>0</v>
      </c>
      <c r="I35" s="133">
        <f t="shared" si="5"/>
        <v>0</v>
      </c>
      <c r="J35" s="133">
        <f t="shared" si="5"/>
        <v>0</v>
      </c>
      <c r="K35" s="133">
        <f t="shared" si="5"/>
        <v>0</v>
      </c>
      <c r="L35" s="133">
        <f t="shared" si="5"/>
        <v>0</v>
      </c>
      <c r="M35" s="133">
        <f t="shared" si="5"/>
        <v>0</v>
      </c>
      <c r="N35" s="133">
        <f t="shared" si="5"/>
        <v>0</v>
      </c>
      <c r="O35" s="133">
        <f t="shared" ref="O35:AF35" si="6">SUM(O30:O34)</f>
        <v>0</v>
      </c>
      <c r="P35" s="133">
        <f t="shared" si="6"/>
        <v>0</v>
      </c>
      <c r="Q35" s="133">
        <f t="shared" si="6"/>
        <v>0</v>
      </c>
      <c r="R35" s="133">
        <f t="shared" si="6"/>
        <v>0</v>
      </c>
      <c r="S35" s="133">
        <f t="shared" si="6"/>
        <v>0</v>
      </c>
      <c r="T35" s="133">
        <f t="shared" si="6"/>
        <v>0</v>
      </c>
      <c r="U35" s="133">
        <f t="shared" si="6"/>
        <v>0</v>
      </c>
      <c r="V35" s="133">
        <f t="shared" si="6"/>
        <v>0</v>
      </c>
      <c r="W35" s="133">
        <f t="shared" si="6"/>
        <v>0</v>
      </c>
      <c r="X35" s="133">
        <f t="shared" si="6"/>
        <v>0</v>
      </c>
      <c r="Y35" s="133">
        <f t="shared" si="6"/>
        <v>0</v>
      </c>
      <c r="Z35" s="133">
        <f t="shared" si="6"/>
        <v>0</v>
      </c>
      <c r="AA35" s="133">
        <f t="shared" si="6"/>
        <v>0</v>
      </c>
      <c r="AB35" s="133">
        <f t="shared" si="6"/>
        <v>0</v>
      </c>
      <c r="AC35" s="133">
        <f t="shared" si="6"/>
        <v>0</v>
      </c>
      <c r="AD35" s="133">
        <f t="shared" si="6"/>
        <v>0</v>
      </c>
      <c r="AE35" s="133">
        <f t="shared" si="6"/>
        <v>0</v>
      </c>
      <c r="AF35" s="133">
        <f t="shared" si="6"/>
        <v>0</v>
      </c>
      <c r="AG35" s="133">
        <f>AVERAGE(B35:AF35)</f>
        <v>0</v>
      </c>
    </row>
    <row r="36" spans="1:40" ht="21" customHeight="1" x14ac:dyDescent="0.4">
      <c r="A36" s="34" t="s">
        <v>30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</row>
    <row r="37" spans="1:40" ht="21" customHeight="1" x14ac:dyDescent="0.4">
      <c r="A37" s="35" t="s">
        <v>4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2"/>
      <c r="Y37" s="142"/>
      <c r="Z37" s="142"/>
      <c r="AA37" s="142"/>
      <c r="AB37" s="142"/>
      <c r="AC37" s="142"/>
      <c r="AD37" s="142"/>
      <c r="AE37" s="142"/>
      <c r="AF37" s="142"/>
      <c r="AG37" s="133"/>
    </row>
    <row r="38" spans="1:40" ht="21" customHeight="1" x14ac:dyDescent="0.4">
      <c r="A38" s="35" t="s">
        <v>15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3"/>
    </row>
    <row r="39" spans="1:40" ht="21" customHeight="1" x14ac:dyDescent="0.4">
      <c r="A39" s="35" t="s">
        <v>16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3"/>
    </row>
    <row r="40" spans="1:40" ht="21" customHeight="1" x14ac:dyDescent="0.4">
      <c r="A40" s="34" t="s">
        <v>20</v>
      </c>
      <c r="B40" s="133">
        <f t="shared" ref="B40:K40" si="7">SUM(B38:B39)</f>
        <v>0</v>
      </c>
      <c r="C40" s="133">
        <f t="shared" si="7"/>
        <v>0</v>
      </c>
      <c r="D40" s="133">
        <f t="shared" si="7"/>
        <v>0</v>
      </c>
      <c r="E40" s="133">
        <f t="shared" si="7"/>
        <v>0</v>
      </c>
      <c r="F40" s="133">
        <f t="shared" si="7"/>
        <v>0</v>
      </c>
      <c r="G40" s="133">
        <f t="shared" si="7"/>
        <v>0</v>
      </c>
      <c r="H40" s="133">
        <f t="shared" si="7"/>
        <v>0</v>
      </c>
      <c r="I40" s="133">
        <f t="shared" si="7"/>
        <v>0</v>
      </c>
      <c r="J40" s="133">
        <f t="shared" si="7"/>
        <v>0</v>
      </c>
      <c r="K40" s="133">
        <f t="shared" si="7"/>
        <v>0</v>
      </c>
      <c r="L40" s="133">
        <f t="shared" ref="L40:AF40" si="8">SUM(L38:L39)</f>
        <v>0</v>
      </c>
      <c r="M40" s="133">
        <f t="shared" si="8"/>
        <v>0</v>
      </c>
      <c r="N40" s="133">
        <f t="shared" si="8"/>
        <v>0</v>
      </c>
      <c r="O40" s="133">
        <f t="shared" si="8"/>
        <v>0</v>
      </c>
      <c r="P40" s="133">
        <f t="shared" si="8"/>
        <v>0</v>
      </c>
      <c r="Q40" s="133">
        <f t="shared" si="8"/>
        <v>0</v>
      </c>
      <c r="R40" s="133">
        <f t="shared" si="8"/>
        <v>0</v>
      </c>
      <c r="S40" s="133">
        <f t="shared" si="8"/>
        <v>0</v>
      </c>
      <c r="T40" s="133">
        <f t="shared" si="8"/>
        <v>0</v>
      </c>
      <c r="U40" s="133">
        <f t="shared" si="8"/>
        <v>0</v>
      </c>
      <c r="V40" s="133">
        <f t="shared" si="8"/>
        <v>0</v>
      </c>
      <c r="W40" s="133">
        <f t="shared" si="8"/>
        <v>0</v>
      </c>
      <c r="X40" s="133">
        <f t="shared" si="8"/>
        <v>0</v>
      </c>
      <c r="Y40" s="133">
        <f t="shared" si="8"/>
        <v>0</v>
      </c>
      <c r="Z40" s="133">
        <f t="shared" si="8"/>
        <v>0</v>
      </c>
      <c r="AA40" s="133">
        <f t="shared" si="8"/>
        <v>0</v>
      </c>
      <c r="AB40" s="133">
        <f t="shared" si="8"/>
        <v>0</v>
      </c>
      <c r="AC40" s="133">
        <f t="shared" si="8"/>
        <v>0</v>
      </c>
      <c r="AD40" s="133">
        <f t="shared" si="8"/>
        <v>0</v>
      </c>
      <c r="AE40" s="133">
        <f t="shared" si="8"/>
        <v>0</v>
      </c>
      <c r="AF40" s="133">
        <f t="shared" si="8"/>
        <v>0</v>
      </c>
      <c r="AG40" s="133">
        <f>AVERAGE(B40:AF40)</f>
        <v>0</v>
      </c>
    </row>
    <row r="41" spans="1:40" ht="20.25" customHeight="1" x14ac:dyDescent="0.4">
      <c r="A41" s="34"/>
      <c r="B41" s="20"/>
      <c r="C41" s="36"/>
      <c r="D41" s="36"/>
      <c r="E41" s="36"/>
      <c r="F41" s="36"/>
      <c r="G41" s="36"/>
      <c r="H41" s="41"/>
      <c r="I41" s="42"/>
      <c r="J41" s="42"/>
      <c r="K41" s="42"/>
      <c r="L41" s="42"/>
      <c r="M41" s="42"/>
      <c r="N41" s="42"/>
      <c r="O41" s="42"/>
      <c r="P41" s="42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</row>
    <row r="42" spans="1:40" x14ac:dyDescent="0.45">
      <c r="A42" s="31"/>
      <c r="B42" s="35"/>
      <c r="C42" s="35"/>
      <c r="D42" s="35"/>
      <c r="E42" s="35"/>
      <c r="F42" s="35"/>
      <c r="G42" s="35"/>
      <c r="H42" s="35"/>
      <c r="I42" s="44"/>
      <c r="J42" s="44"/>
      <c r="K42" s="44"/>
      <c r="L42" s="44"/>
      <c r="M42" s="44"/>
      <c r="N42" s="44"/>
      <c r="O42" s="44"/>
      <c r="P42" s="44"/>
      <c r="Q42" s="41"/>
      <c r="R42" s="41"/>
      <c r="S42" s="35"/>
      <c r="T42" s="35"/>
      <c r="U42" s="35"/>
      <c r="V42" s="35"/>
      <c r="W42" s="35"/>
      <c r="X42" s="35"/>
      <c r="Y42" s="35"/>
      <c r="Z42" s="44"/>
      <c r="AA42" s="44"/>
      <c r="AB42" s="44"/>
      <c r="AC42" s="44"/>
      <c r="AD42" s="44"/>
      <c r="AE42" s="44"/>
      <c r="AF42" s="44"/>
      <c r="AG42" s="46"/>
    </row>
    <row r="43" spans="1:40" ht="20" x14ac:dyDescent="0.4">
      <c r="A43" s="49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47"/>
      <c r="AH43" s="121"/>
      <c r="AI43" s="121"/>
      <c r="AJ43" s="121"/>
      <c r="AK43" s="121"/>
      <c r="AL43" s="121"/>
      <c r="AM43" s="121"/>
      <c r="AN43" s="47"/>
    </row>
    <row r="44" spans="1:40" ht="20" x14ac:dyDescent="0.4"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47"/>
      <c r="AH44" s="121"/>
      <c r="AI44" s="121"/>
      <c r="AJ44" s="121"/>
      <c r="AK44" s="121"/>
      <c r="AL44" s="121"/>
      <c r="AM44" s="121"/>
      <c r="AN44" s="47"/>
    </row>
    <row r="45" spans="1:40" ht="20" x14ac:dyDescent="0.4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47"/>
      <c r="AH45" s="121"/>
      <c r="AI45" s="121"/>
      <c r="AJ45" s="121"/>
      <c r="AK45" s="121"/>
      <c r="AL45" s="121"/>
      <c r="AM45" s="121"/>
      <c r="AN45" s="47"/>
    </row>
    <row r="47" spans="1:40" ht="20" x14ac:dyDescent="0.4">
      <c r="AG47" s="12"/>
    </row>
    <row r="48" spans="1:40" ht="20" x14ac:dyDescent="0.4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2:33" ht="20" x14ac:dyDescent="0.4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2:33" ht="20" x14ac:dyDescent="0.4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</sheetData>
  <phoneticPr fontId="18" type="noConversion"/>
  <pageMargins left="0.2" right="0.2" top="0.5" bottom="0.31" header="0.5" footer="0.5"/>
  <pageSetup scale="33" orientation="landscape" horizontalDpi="429496729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4"/>
  <sheetViews>
    <sheetView zoomScale="50" zoomScaleNormal="50" zoomScalePage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8" sqref="B38:AF38"/>
    </sheetView>
  </sheetViews>
  <sheetFormatPr defaultColWidth="11.53515625" defaultRowHeight="20.25" customHeight="1" x14ac:dyDescent="0.45"/>
  <cols>
    <col min="1" max="1" width="30.69140625" style="12" customWidth="1"/>
    <col min="2" max="31" width="8.3046875" style="12" customWidth="1"/>
    <col min="32" max="32" width="8.3046875" style="21" customWidth="1"/>
    <col min="33" max="33" width="16.3046875" style="12" customWidth="1"/>
    <col min="34" max="16384" width="11.53515625" style="12"/>
  </cols>
  <sheetData>
    <row r="1" spans="1:35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5" ht="21" customHeight="1" x14ac:dyDescent="0.4">
      <c r="A2" s="1">
        <v>44348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5" ht="21" customHeight="1" x14ac:dyDescent="0.4">
      <c r="A3" s="3" t="s">
        <v>19</v>
      </c>
      <c r="Z3" s="4"/>
      <c r="AA3" s="3"/>
      <c r="AB3" s="4"/>
      <c r="AC3" s="4"/>
      <c r="AD3" s="4"/>
      <c r="AE3" s="4"/>
      <c r="AF3" s="4"/>
    </row>
    <row r="4" spans="1:35" ht="21" customHeight="1" x14ac:dyDescent="0.4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65" t="s">
        <v>39</v>
      </c>
      <c r="AH4" s="19"/>
      <c r="AI4" s="19"/>
    </row>
    <row r="5" spans="1:35" ht="21" customHeight="1" x14ac:dyDescent="0.4">
      <c r="A5" s="7"/>
      <c r="B5" s="148">
        <v>1</v>
      </c>
      <c r="C5" s="148">
        <v>2</v>
      </c>
      <c r="D5" s="148">
        <v>3</v>
      </c>
      <c r="E5" s="148">
        <v>4</v>
      </c>
      <c r="F5" s="148">
        <v>5</v>
      </c>
      <c r="G5" s="148">
        <v>6</v>
      </c>
      <c r="H5" s="148">
        <v>7</v>
      </c>
      <c r="I5" s="148">
        <v>8</v>
      </c>
      <c r="J5" s="148">
        <v>9</v>
      </c>
      <c r="K5" s="148">
        <v>10</v>
      </c>
      <c r="L5" s="148">
        <v>11</v>
      </c>
      <c r="M5" s="148">
        <v>12</v>
      </c>
      <c r="N5" s="148">
        <v>13</v>
      </c>
      <c r="O5" s="148">
        <v>14</v>
      </c>
      <c r="P5" s="148">
        <v>15</v>
      </c>
      <c r="Q5" s="146">
        <v>16</v>
      </c>
      <c r="R5" s="146">
        <v>17</v>
      </c>
      <c r="S5" s="19">
        <v>18</v>
      </c>
      <c r="T5" s="19">
        <v>19</v>
      </c>
      <c r="U5" s="19">
        <v>20</v>
      </c>
      <c r="V5" s="19">
        <v>21</v>
      </c>
      <c r="W5" s="19">
        <v>22</v>
      </c>
      <c r="X5" s="19">
        <v>23</v>
      </c>
      <c r="Y5" s="19">
        <v>24</v>
      </c>
      <c r="Z5" s="146">
        <v>25</v>
      </c>
      <c r="AA5" s="146">
        <v>26</v>
      </c>
      <c r="AB5" s="146">
        <v>27</v>
      </c>
      <c r="AC5" s="146">
        <v>28</v>
      </c>
      <c r="AD5" s="146">
        <v>29</v>
      </c>
      <c r="AE5" s="146">
        <v>30</v>
      </c>
      <c r="AF5" s="146" t="s">
        <v>28</v>
      </c>
      <c r="AG5" s="165" t="s">
        <v>38</v>
      </c>
    </row>
    <row r="6" spans="1:35" ht="21" customHeight="1" x14ac:dyDescent="0.4">
      <c r="A6" s="8" t="s">
        <v>0</v>
      </c>
      <c r="B6" s="144"/>
      <c r="C6" s="144"/>
      <c r="D6" s="144"/>
      <c r="E6" s="144"/>
      <c r="F6" s="144"/>
      <c r="G6" s="144"/>
      <c r="H6" s="144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/>
      <c r="T6" s="144"/>
      <c r="U6" s="144"/>
      <c r="V6" s="144"/>
      <c r="W6" s="144"/>
      <c r="X6" s="144"/>
      <c r="Y6" s="144"/>
      <c r="Z6" s="145"/>
      <c r="AA6" s="145"/>
      <c r="AB6" s="145"/>
      <c r="AC6" s="145"/>
      <c r="AD6" s="145"/>
      <c r="AE6" s="145"/>
      <c r="AF6" s="147"/>
      <c r="AG6" s="33"/>
    </row>
    <row r="7" spans="1:35" ht="21" customHeight="1" x14ac:dyDescent="0.4">
      <c r="A7" s="7" t="s">
        <v>1</v>
      </c>
      <c r="B7" s="153">
        <v>1.8428</v>
      </c>
      <c r="C7" s="153">
        <v>1.88</v>
      </c>
      <c r="D7" s="153">
        <v>1.6485000000000001</v>
      </c>
      <c r="E7" s="153">
        <v>1.7019</v>
      </c>
      <c r="F7" s="153">
        <v>0.79298100000000005</v>
      </c>
      <c r="G7" s="153">
        <v>0</v>
      </c>
      <c r="H7" s="153">
        <v>1.3962000000000001</v>
      </c>
      <c r="I7" s="153">
        <v>1.4590000000000001</v>
      </c>
      <c r="J7" s="153">
        <v>1.4079999999999999</v>
      </c>
      <c r="K7" s="153">
        <v>1.4484999999999999</v>
      </c>
      <c r="L7" s="153">
        <v>1.5274000000000001</v>
      </c>
      <c r="M7" s="153">
        <v>1.6240000000000001</v>
      </c>
      <c r="N7" s="153">
        <v>7.5130000000000002E-2</v>
      </c>
      <c r="O7" s="153">
        <v>1.7447999999999999</v>
      </c>
      <c r="P7" s="153">
        <v>1.9552259999999999</v>
      </c>
      <c r="Q7" s="153">
        <v>3.157759</v>
      </c>
      <c r="R7" s="153">
        <v>3.8993530000000001</v>
      </c>
      <c r="S7" s="153">
        <v>3.0105010000000001</v>
      </c>
      <c r="T7" s="153">
        <v>1.14117</v>
      </c>
      <c r="U7" s="153">
        <v>3.7039999999999998E-3</v>
      </c>
      <c r="V7" s="153">
        <v>3.79</v>
      </c>
      <c r="W7" s="153">
        <v>4.2708899999999996</v>
      </c>
      <c r="X7" s="153">
        <v>3.4849999999999999</v>
      </c>
      <c r="Y7" s="153">
        <v>3.1274000000000002</v>
      </c>
      <c r="Z7" s="153">
        <v>4.3940000000000001</v>
      </c>
      <c r="AA7" s="153">
        <v>3.5872999999999999</v>
      </c>
      <c r="AB7" s="153">
        <v>3.279903</v>
      </c>
      <c r="AC7" s="153">
        <v>2.58657</v>
      </c>
      <c r="AD7" s="153">
        <v>2.6073650000000002</v>
      </c>
      <c r="AE7" s="153">
        <v>4.8349799999999998</v>
      </c>
      <c r="AF7" s="67"/>
      <c r="AG7" s="33" t="s">
        <v>35</v>
      </c>
    </row>
    <row r="8" spans="1:35" ht="21" customHeight="1" x14ac:dyDescent="0.4">
      <c r="A8" s="7" t="s">
        <v>2</v>
      </c>
      <c r="B8" s="153">
        <v>13.081568000000001</v>
      </c>
      <c r="C8" s="153">
        <v>14.473221500000001</v>
      </c>
      <c r="D8" s="153">
        <v>13.602745500000001</v>
      </c>
      <c r="E8" s="153">
        <v>13.421301</v>
      </c>
      <c r="F8" s="153">
        <v>16.153376000000002</v>
      </c>
      <c r="G8" s="153">
        <v>16.947813999999997</v>
      </c>
      <c r="H8" s="153">
        <v>16.071498999999999</v>
      </c>
      <c r="I8" s="153">
        <v>16.771592999999999</v>
      </c>
      <c r="J8" s="153">
        <v>16.263029999999997</v>
      </c>
      <c r="K8" s="153">
        <v>14.752196999999999</v>
      </c>
      <c r="L8" s="153">
        <v>14.273613000000001</v>
      </c>
      <c r="M8" s="153">
        <v>14.263651549999999</v>
      </c>
      <c r="N8" s="153">
        <v>14.16250425</v>
      </c>
      <c r="O8" s="153">
        <v>15.275990499999999</v>
      </c>
      <c r="P8" s="153">
        <v>14.586968499999998</v>
      </c>
      <c r="Q8" s="153">
        <v>12.7325328</v>
      </c>
      <c r="R8" s="153">
        <v>14.004808749999999</v>
      </c>
      <c r="S8" s="153">
        <v>13.192671150000001</v>
      </c>
      <c r="T8" s="153">
        <v>12.643729000000002</v>
      </c>
      <c r="U8" s="153">
        <v>13.484649999999998</v>
      </c>
      <c r="V8" s="153">
        <v>14.147786</v>
      </c>
      <c r="W8" s="153">
        <v>12.051715</v>
      </c>
      <c r="X8" s="153">
        <v>12.483065999999999</v>
      </c>
      <c r="Y8" s="153">
        <v>12.741057</v>
      </c>
      <c r="Z8" s="153">
        <v>13.2624595</v>
      </c>
      <c r="AA8" s="153">
        <v>13.5058205</v>
      </c>
      <c r="AB8" s="153">
        <v>13.076462000000001</v>
      </c>
      <c r="AC8" s="153">
        <v>14.486585250000001</v>
      </c>
      <c r="AD8" s="153">
        <v>14.56279</v>
      </c>
      <c r="AE8" s="153">
        <v>14.795196750000001</v>
      </c>
      <c r="AF8" s="67"/>
      <c r="AG8" s="33" t="s">
        <v>34</v>
      </c>
    </row>
    <row r="9" spans="1:35" ht="21" customHeight="1" x14ac:dyDescent="0.4">
      <c r="A9" s="7"/>
      <c r="B9" s="68">
        <f t="shared" ref="B9:AE9" si="0">SUM(B7:B8)</f>
        <v>14.924368000000001</v>
      </c>
      <c r="C9" s="68">
        <f t="shared" si="0"/>
        <v>16.3532215</v>
      </c>
      <c r="D9" s="68">
        <f t="shared" si="0"/>
        <v>15.251245500000001</v>
      </c>
      <c r="E9" s="68">
        <f t="shared" si="0"/>
        <v>15.123201</v>
      </c>
      <c r="F9" s="68">
        <f t="shared" si="0"/>
        <v>16.946357000000003</v>
      </c>
      <c r="G9" s="68">
        <f t="shared" si="0"/>
        <v>16.947813999999997</v>
      </c>
      <c r="H9" s="68">
        <f t="shared" si="0"/>
        <v>17.467699</v>
      </c>
      <c r="I9" s="68">
        <f t="shared" si="0"/>
        <v>18.230592999999999</v>
      </c>
      <c r="J9" s="68">
        <f t="shared" si="0"/>
        <v>17.671029999999998</v>
      </c>
      <c r="K9" s="68">
        <f t="shared" si="0"/>
        <v>16.200696999999998</v>
      </c>
      <c r="L9" s="68">
        <f t="shared" si="0"/>
        <v>15.801013000000001</v>
      </c>
      <c r="M9" s="68">
        <f t="shared" si="0"/>
        <v>15.887651549999999</v>
      </c>
      <c r="N9" s="68">
        <f t="shared" si="0"/>
        <v>14.237634249999999</v>
      </c>
      <c r="O9" s="68">
        <f t="shared" si="0"/>
        <v>17.0207905</v>
      </c>
      <c r="P9" s="68">
        <f t="shared" si="0"/>
        <v>16.542194499999997</v>
      </c>
      <c r="Q9" s="68">
        <f t="shared" si="0"/>
        <v>15.8902918</v>
      </c>
      <c r="R9" s="68">
        <f t="shared" si="0"/>
        <v>17.90416175</v>
      </c>
      <c r="S9" s="68">
        <f t="shared" si="0"/>
        <v>16.20317215</v>
      </c>
      <c r="T9" s="68">
        <f t="shared" si="0"/>
        <v>13.784899000000003</v>
      </c>
      <c r="U9" s="68">
        <f t="shared" si="0"/>
        <v>13.488353999999999</v>
      </c>
      <c r="V9" s="68">
        <f t="shared" si="0"/>
        <v>17.937785999999999</v>
      </c>
      <c r="W9" s="68">
        <f t="shared" si="0"/>
        <v>16.322604999999999</v>
      </c>
      <c r="X9" s="68">
        <f t="shared" si="0"/>
        <v>15.968065999999999</v>
      </c>
      <c r="Y9" s="68">
        <f t="shared" si="0"/>
        <v>15.868456999999999</v>
      </c>
      <c r="Z9" s="68">
        <f t="shared" si="0"/>
        <v>17.6564595</v>
      </c>
      <c r="AA9" s="68">
        <f t="shared" si="0"/>
        <v>17.093120500000001</v>
      </c>
      <c r="AB9" s="68">
        <f t="shared" si="0"/>
        <v>16.356365</v>
      </c>
      <c r="AC9" s="68">
        <f t="shared" si="0"/>
        <v>17.073155249999999</v>
      </c>
      <c r="AD9" s="68">
        <f t="shared" si="0"/>
        <v>17.170155000000001</v>
      </c>
      <c r="AE9" s="68">
        <f t="shared" si="0"/>
        <v>19.63017675</v>
      </c>
      <c r="AF9" s="68">
        <f>AVERAGE(B9:AE9)</f>
        <v>16.431757816666664</v>
      </c>
      <c r="AG9" s="86">
        <v>-6</v>
      </c>
    </row>
    <row r="10" spans="1:35" ht="21" customHeight="1" x14ac:dyDescent="0.4">
      <c r="A10" s="8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49"/>
    </row>
    <row r="11" spans="1:35" ht="21" customHeight="1" x14ac:dyDescent="0.4">
      <c r="A11" s="7" t="s">
        <v>18</v>
      </c>
      <c r="B11" s="75">
        <v>18.739999999999998</v>
      </c>
      <c r="C11" s="75">
        <v>16.138999999999999</v>
      </c>
      <c r="D11" s="67">
        <v>16.02</v>
      </c>
      <c r="E11" s="67">
        <v>14.933</v>
      </c>
      <c r="F11" s="67">
        <v>15.222</v>
      </c>
      <c r="G11" s="69">
        <v>16.271000000000001</v>
      </c>
      <c r="H11" s="69">
        <v>15.852</v>
      </c>
      <c r="I11" s="70">
        <v>16.481000000000002</v>
      </c>
      <c r="J11" s="69">
        <v>15.875999999999999</v>
      </c>
      <c r="K11" s="69">
        <v>16.289000000000001</v>
      </c>
      <c r="L11" s="67">
        <v>14.151</v>
      </c>
      <c r="M11" s="67">
        <v>13.798999999999999</v>
      </c>
      <c r="N11" s="67">
        <v>14.803000000000001</v>
      </c>
      <c r="O11" s="67">
        <v>15.335000000000001</v>
      </c>
      <c r="P11" s="67">
        <v>16.09</v>
      </c>
      <c r="Q11" s="70">
        <v>15.874000000000001</v>
      </c>
      <c r="R11" s="67">
        <v>15.991</v>
      </c>
      <c r="S11" s="70">
        <v>16.295999999999999</v>
      </c>
      <c r="T11" s="70">
        <v>15.851000000000001</v>
      </c>
      <c r="U11" s="70">
        <v>14.186</v>
      </c>
      <c r="V11" s="70">
        <v>15.904</v>
      </c>
      <c r="W11" s="70">
        <v>14.935</v>
      </c>
      <c r="X11" s="70">
        <v>15.076000000000001</v>
      </c>
      <c r="Y11" s="70">
        <v>15.164</v>
      </c>
      <c r="Z11" s="70">
        <v>15.84</v>
      </c>
      <c r="AA11" s="70">
        <v>15.272</v>
      </c>
      <c r="AB11" s="70">
        <v>15.254</v>
      </c>
      <c r="AC11" s="70">
        <v>16.678000000000001</v>
      </c>
      <c r="AD11" s="70">
        <v>17.079999999999998</v>
      </c>
      <c r="AE11" s="70">
        <v>16.989999999999998</v>
      </c>
      <c r="AF11" s="67"/>
      <c r="AG11" s="95" t="s">
        <v>36</v>
      </c>
    </row>
    <row r="12" spans="1:35" ht="21" customHeight="1" x14ac:dyDescent="0.4">
      <c r="A12" s="6" t="s">
        <v>26</v>
      </c>
      <c r="B12" s="75">
        <v>-0.36699999999999999</v>
      </c>
      <c r="C12" s="75">
        <v>-0.36699999999999999</v>
      </c>
      <c r="D12" s="67">
        <v>-0.36799999999999999</v>
      </c>
      <c r="E12" s="67">
        <v>-0.36099999999999999</v>
      </c>
      <c r="F12" s="67">
        <v>-0.36099999999999999</v>
      </c>
      <c r="G12" s="69">
        <v>-0.36199999999999999</v>
      </c>
      <c r="H12" s="69">
        <v>-0.36099999999999999</v>
      </c>
      <c r="I12" s="69">
        <v>-0.33500000000000002</v>
      </c>
      <c r="J12" s="69">
        <v>-0.36799999999999999</v>
      </c>
      <c r="K12" s="71">
        <v>-0.37</v>
      </c>
      <c r="L12" s="67">
        <v>-0.37</v>
      </c>
      <c r="M12" s="67">
        <v>-0.371</v>
      </c>
      <c r="N12" s="67">
        <v>-0.371</v>
      </c>
      <c r="O12" s="67">
        <v>-0.371</v>
      </c>
      <c r="P12" s="67">
        <v>-0.371</v>
      </c>
      <c r="Q12" s="67">
        <v>-0.35199999999999998</v>
      </c>
      <c r="R12" s="67">
        <v>-0.34</v>
      </c>
      <c r="S12" s="70">
        <v>-0.36599999999999999</v>
      </c>
      <c r="T12" s="70">
        <v>-0.36699999999999999</v>
      </c>
      <c r="U12" s="70">
        <v>-0.36499999999999999</v>
      </c>
      <c r="V12" s="70">
        <v>-0.36299999999999999</v>
      </c>
      <c r="W12" s="70">
        <v>-0.33</v>
      </c>
      <c r="X12" s="70">
        <v>-0.36399999999999999</v>
      </c>
      <c r="Y12" s="70">
        <v>-0.14099999999999999</v>
      </c>
      <c r="Z12" s="70">
        <v>0</v>
      </c>
      <c r="AA12" s="70">
        <v>-0.1</v>
      </c>
      <c r="AB12" s="70">
        <v>-0.28699999999999998</v>
      </c>
      <c r="AC12" s="70">
        <v>-0.28699999999999998</v>
      </c>
      <c r="AD12" s="70">
        <v>-0.29699999999999999</v>
      </c>
      <c r="AE12" s="70">
        <v>-0.123</v>
      </c>
      <c r="AF12" s="67"/>
      <c r="AG12" s="86">
        <v>93.9</v>
      </c>
    </row>
    <row r="13" spans="1:35" ht="21" customHeight="1" x14ac:dyDescent="0.4">
      <c r="A13" s="7" t="s">
        <v>5</v>
      </c>
      <c r="B13" s="75">
        <v>2.968</v>
      </c>
      <c r="C13" s="75">
        <v>2.968</v>
      </c>
      <c r="D13" s="67">
        <v>3.0870000000000002</v>
      </c>
      <c r="E13" s="67">
        <v>3.137</v>
      </c>
      <c r="F13" s="67">
        <v>3.161</v>
      </c>
      <c r="G13" s="69">
        <v>3.5259999999999998</v>
      </c>
      <c r="H13" s="71">
        <v>3.629</v>
      </c>
      <c r="I13" s="69">
        <v>3.5190000000000001</v>
      </c>
      <c r="J13" s="69">
        <v>3.5030000000000001</v>
      </c>
      <c r="K13" s="69">
        <v>3.7669999999999999</v>
      </c>
      <c r="L13" s="67">
        <v>3.0489999999999999</v>
      </c>
      <c r="M13" s="67">
        <v>2.956</v>
      </c>
      <c r="N13" s="67">
        <v>2.9060000000000001</v>
      </c>
      <c r="O13" s="67">
        <v>2.8959999999999999</v>
      </c>
      <c r="P13" s="67">
        <v>2.9159999999999999</v>
      </c>
      <c r="Q13" s="67">
        <v>3.0190000000000001</v>
      </c>
      <c r="R13" s="67">
        <v>3.0310000000000001</v>
      </c>
      <c r="S13" s="70">
        <v>3.569</v>
      </c>
      <c r="T13" s="70">
        <v>3.6339999999999999</v>
      </c>
      <c r="U13" s="70">
        <v>3.2959999999999998</v>
      </c>
      <c r="V13" s="70">
        <v>3.4020000000000001</v>
      </c>
      <c r="W13" s="70">
        <v>3.4380000000000002</v>
      </c>
      <c r="X13" s="67">
        <v>3.1539999999999999</v>
      </c>
      <c r="Y13" s="67">
        <v>3.044</v>
      </c>
      <c r="Z13" s="67">
        <v>2.9940000000000002</v>
      </c>
      <c r="AA13" s="67">
        <v>2.9569999999999999</v>
      </c>
      <c r="AB13" s="67">
        <v>3.004</v>
      </c>
      <c r="AC13" s="67">
        <v>3.3679999999999999</v>
      </c>
      <c r="AD13" s="67">
        <v>3.3180000000000001</v>
      </c>
      <c r="AE13" s="67">
        <v>3.0720000000000001</v>
      </c>
      <c r="AF13" s="67"/>
      <c r="AG13" s="49"/>
    </row>
    <row r="14" spans="1:35" ht="21" customHeight="1" x14ac:dyDescent="0.4">
      <c r="A14" s="7" t="s">
        <v>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67"/>
      <c r="AG14" s="49"/>
    </row>
    <row r="15" spans="1:35" ht="21" customHeight="1" x14ac:dyDescent="0.4">
      <c r="A15" s="7" t="s">
        <v>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67"/>
      <c r="AG15" s="49"/>
    </row>
    <row r="16" spans="1:35" ht="21" customHeight="1" x14ac:dyDescent="0.4">
      <c r="A16" s="7"/>
      <c r="B16" s="68">
        <f t="shared" ref="B16:AE16" si="1">SUM(B11:B15)</f>
        <v>21.340999999999998</v>
      </c>
      <c r="C16" s="68">
        <f t="shared" si="1"/>
        <v>18.739999999999998</v>
      </c>
      <c r="D16" s="68">
        <f t="shared" si="1"/>
        <v>18.739000000000001</v>
      </c>
      <c r="E16" s="68">
        <f t="shared" si="1"/>
        <v>17.709</v>
      </c>
      <c r="F16" s="68">
        <f t="shared" si="1"/>
        <v>18.021999999999998</v>
      </c>
      <c r="G16" s="68">
        <f t="shared" si="1"/>
        <v>19.435000000000002</v>
      </c>
      <c r="H16" s="68">
        <f t="shared" si="1"/>
        <v>19.12</v>
      </c>
      <c r="I16" s="68">
        <f t="shared" si="1"/>
        <v>19.664999999999999</v>
      </c>
      <c r="J16" s="68">
        <f t="shared" si="1"/>
        <v>19.010999999999999</v>
      </c>
      <c r="K16" s="68">
        <f t="shared" si="1"/>
        <v>19.686000000000003</v>
      </c>
      <c r="L16" s="68">
        <f t="shared" si="1"/>
        <v>16.830000000000002</v>
      </c>
      <c r="M16" s="68">
        <f t="shared" si="1"/>
        <v>16.384</v>
      </c>
      <c r="N16" s="68">
        <f t="shared" si="1"/>
        <v>17.338000000000001</v>
      </c>
      <c r="O16" s="68">
        <f t="shared" si="1"/>
        <v>17.86</v>
      </c>
      <c r="P16" s="68">
        <f t="shared" si="1"/>
        <v>18.634999999999998</v>
      </c>
      <c r="Q16" s="68">
        <f t="shared" si="1"/>
        <v>18.541</v>
      </c>
      <c r="R16" s="68">
        <f t="shared" si="1"/>
        <v>18.681999999999999</v>
      </c>
      <c r="S16" s="68">
        <f t="shared" si="1"/>
        <v>19.498999999999999</v>
      </c>
      <c r="T16" s="68">
        <f t="shared" si="1"/>
        <v>19.118000000000002</v>
      </c>
      <c r="U16" s="68">
        <f t="shared" si="1"/>
        <v>17.117000000000001</v>
      </c>
      <c r="V16" s="68">
        <f t="shared" si="1"/>
        <v>18.943000000000001</v>
      </c>
      <c r="W16" s="68">
        <f t="shared" si="1"/>
        <v>18.042999999999999</v>
      </c>
      <c r="X16" s="68">
        <f t="shared" si="1"/>
        <v>17.866</v>
      </c>
      <c r="Y16" s="68">
        <f t="shared" si="1"/>
        <v>18.067</v>
      </c>
      <c r="Z16" s="68">
        <f t="shared" si="1"/>
        <v>18.834</v>
      </c>
      <c r="AA16" s="68">
        <f t="shared" si="1"/>
        <v>18.129000000000001</v>
      </c>
      <c r="AB16" s="68">
        <f t="shared" si="1"/>
        <v>17.971</v>
      </c>
      <c r="AC16" s="68">
        <f t="shared" si="1"/>
        <v>19.759</v>
      </c>
      <c r="AD16" s="68">
        <f t="shared" si="1"/>
        <v>20.100999999999999</v>
      </c>
      <c r="AE16" s="68">
        <f t="shared" si="1"/>
        <v>19.938999999999997</v>
      </c>
      <c r="AF16" s="68">
        <f>AVERAGE(B16:AE16)</f>
        <v>18.637466666666668</v>
      </c>
      <c r="AG16" s="49"/>
    </row>
    <row r="17" spans="1:33" ht="21" customHeight="1" x14ac:dyDescent="0.4">
      <c r="A17" s="13" t="s">
        <v>29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49"/>
    </row>
    <row r="18" spans="1:33" ht="21" customHeight="1" x14ac:dyDescent="0.4">
      <c r="A18" s="11" t="s">
        <v>8</v>
      </c>
      <c r="B18" s="62">
        <v>14.82</v>
      </c>
      <c r="C18" s="62">
        <v>14.08</v>
      </c>
      <c r="D18" s="62">
        <v>13.64</v>
      </c>
      <c r="E18" s="62">
        <v>14.18</v>
      </c>
      <c r="F18" s="62">
        <v>15.33</v>
      </c>
      <c r="G18" s="62">
        <v>15.72</v>
      </c>
      <c r="H18" s="62">
        <v>16.93</v>
      </c>
      <c r="I18" s="62">
        <v>17.57</v>
      </c>
      <c r="J18" s="62">
        <v>15.2</v>
      </c>
      <c r="K18" s="67">
        <v>16.559999999999999</v>
      </c>
      <c r="L18" s="67">
        <v>12.73</v>
      </c>
      <c r="M18" s="67">
        <v>15.03</v>
      </c>
      <c r="N18" s="67">
        <v>14.62</v>
      </c>
      <c r="O18" s="67">
        <v>14.31</v>
      </c>
      <c r="P18" s="67">
        <v>14.88</v>
      </c>
      <c r="Q18" s="67">
        <v>14.15</v>
      </c>
      <c r="R18" s="67">
        <v>14.03</v>
      </c>
      <c r="S18" s="67">
        <v>15.72</v>
      </c>
      <c r="T18" s="67">
        <v>15.16</v>
      </c>
      <c r="U18" s="67">
        <v>15.47</v>
      </c>
      <c r="V18" s="67">
        <v>18.18</v>
      </c>
      <c r="W18" s="67">
        <v>15.92</v>
      </c>
      <c r="X18" s="67">
        <v>13.89</v>
      </c>
      <c r="Y18" s="67">
        <v>13.37</v>
      </c>
      <c r="Z18" s="67">
        <v>16.079999999999998</v>
      </c>
      <c r="AA18" s="67">
        <v>14.65</v>
      </c>
      <c r="AB18" s="67">
        <v>15.63</v>
      </c>
      <c r="AC18" s="67">
        <v>16.62</v>
      </c>
      <c r="AD18" s="67">
        <v>18.239999999999998</v>
      </c>
      <c r="AE18" s="67">
        <v>19.28</v>
      </c>
      <c r="AF18" s="67"/>
      <c r="AG18" s="95" t="s">
        <v>36</v>
      </c>
    </row>
    <row r="19" spans="1:33" ht="21" customHeight="1" x14ac:dyDescent="0.4">
      <c r="A19" s="15" t="s">
        <v>26</v>
      </c>
      <c r="B19" s="173">
        <v>0.32</v>
      </c>
      <c r="C19" s="173">
        <v>0.154</v>
      </c>
      <c r="D19" s="173">
        <v>0.32</v>
      </c>
      <c r="E19" s="173">
        <v>0.32</v>
      </c>
      <c r="F19" s="173">
        <v>0.32</v>
      </c>
      <c r="G19" s="173">
        <v>0.32</v>
      </c>
      <c r="H19" s="173">
        <v>0.32</v>
      </c>
      <c r="I19" s="173">
        <v>0.13</v>
      </c>
      <c r="J19" s="173">
        <v>0.32</v>
      </c>
      <c r="K19" s="173">
        <v>0.28000000000000003</v>
      </c>
      <c r="L19" s="173">
        <v>0.1</v>
      </c>
      <c r="M19" s="173">
        <v>0.25</v>
      </c>
      <c r="N19" s="173">
        <v>0</v>
      </c>
      <c r="O19" s="173">
        <v>0</v>
      </c>
      <c r="P19" s="173">
        <v>0</v>
      </c>
      <c r="Q19" s="173">
        <v>0</v>
      </c>
      <c r="R19" s="173">
        <v>0.13</v>
      </c>
      <c r="S19" s="173">
        <v>0.32</v>
      </c>
      <c r="T19" s="173">
        <v>0.32</v>
      </c>
      <c r="U19" s="173">
        <v>0</v>
      </c>
      <c r="V19" s="173">
        <v>0.32</v>
      </c>
      <c r="W19" s="173">
        <v>0.33</v>
      </c>
      <c r="X19" s="173">
        <v>0.31</v>
      </c>
      <c r="Y19" s="173">
        <v>0.33</v>
      </c>
      <c r="Z19" s="173">
        <v>0.33</v>
      </c>
      <c r="AA19" s="173">
        <v>0.33</v>
      </c>
      <c r="AB19" s="173">
        <v>0.33</v>
      </c>
      <c r="AC19" s="173">
        <v>0.33</v>
      </c>
      <c r="AD19" s="173">
        <v>0.28999999999999998</v>
      </c>
      <c r="AE19" s="173">
        <v>0.22</v>
      </c>
      <c r="AF19" s="67"/>
      <c r="AG19" s="86">
        <v>30</v>
      </c>
    </row>
    <row r="20" spans="1:33" ht="21" customHeight="1" x14ac:dyDescent="0.4">
      <c r="A20" s="11" t="s">
        <v>9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49"/>
    </row>
    <row r="21" spans="1:33" ht="21" customHeight="1" x14ac:dyDescent="0.4">
      <c r="A21" s="11" t="s">
        <v>23</v>
      </c>
      <c r="B21" s="150">
        <v>62</v>
      </c>
      <c r="C21" s="150">
        <v>115</v>
      </c>
      <c r="D21" s="150">
        <v>76</v>
      </c>
      <c r="E21" s="150">
        <v>52</v>
      </c>
      <c r="F21" s="150">
        <v>48</v>
      </c>
      <c r="G21" s="150">
        <v>50</v>
      </c>
      <c r="H21" s="150">
        <v>57</v>
      </c>
      <c r="I21" s="150">
        <v>65</v>
      </c>
      <c r="J21" s="150">
        <v>52</v>
      </c>
      <c r="K21" s="73">
        <v>60</v>
      </c>
      <c r="L21" s="73">
        <v>43</v>
      </c>
      <c r="M21" s="73">
        <v>42</v>
      </c>
      <c r="N21" s="73">
        <v>50</v>
      </c>
      <c r="O21" s="73">
        <v>55</v>
      </c>
      <c r="P21" s="73">
        <v>53</v>
      </c>
      <c r="Q21" s="73">
        <v>67</v>
      </c>
      <c r="R21" s="73">
        <v>58</v>
      </c>
      <c r="S21" s="73">
        <v>60</v>
      </c>
      <c r="T21" s="73">
        <v>57</v>
      </c>
      <c r="U21" s="73">
        <v>62</v>
      </c>
      <c r="V21" s="73">
        <v>68</v>
      </c>
      <c r="W21" s="73">
        <v>65</v>
      </c>
      <c r="X21" s="73">
        <v>60</v>
      </c>
      <c r="Y21" s="73">
        <v>61</v>
      </c>
      <c r="Z21" s="73">
        <v>55</v>
      </c>
      <c r="AA21" s="73">
        <v>60</v>
      </c>
      <c r="AB21" s="73">
        <v>53</v>
      </c>
      <c r="AC21" s="73">
        <v>66</v>
      </c>
      <c r="AD21" s="73">
        <v>60</v>
      </c>
      <c r="AE21" s="73">
        <v>65</v>
      </c>
      <c r="AF21" s="73"/>
      <c r="AG21" s="49"/>
    </row>
    <row r="22" spans="1:33" ht="21" customHeight="1" x14ac:dyDescent="0.4">
      <c r="A22" s="11" t="s">
        <v>22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49"/>
    </row>
    <row r="23" spans="1:33" ht="21" customHeight="1" x14ac:dyDescent="0.4">
      <c r="A23" s="11" t="s">
        <v>24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49"/>
    </row>
    <row r="24" spans="1:33" ht="21" customHeight="1" x14ac:dyDescent="0.4">
      <c r="A24" s="11" t="s">
        <v>25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31"/>
    </row>
    <row r="25" spans="1:33" ht="21" customHeight="1" x14ac:dyDescent="0.4">
      <c r="A25" s="11" t="s">
        <v>17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49"/>
    </row>
    <row r="26" spans="1:33" ht="21" customHeight="1" x14ac:dyDescent="0.4">
      <c r="A26" s="11" t="s">
        <v>5</v>
      </c>
      <c r="B26" s="62">
        <v>0.85099999999999998</v>
      </c>
      <c r="C26" s="62">
        <v>0.85099999999999998</v>
      </c>
      <c r="D26" s="62">
        <v>0.85099999999999998</v>
      </c>
      <c r="E26" s="62">
        <v>0.85099999999999998</v>
      </c>
      <c r="F26" s="62">
        <v>0.85099999999999998</v>
      </c>
      <c r="G26" s="62">
        <v>0.85099999999999998</v>
      </c>
      <c r="H26" s="62">
        <v>0.85099999999999998</v>
      </c>
      <c r="I26" s="62">
        <v>0.85099999999999998</v>
      </c>
      <c r="J26" s="62">
        <v>0.85099999999999998</v>
      </c>
      <c r="K26" s="62">
        <v>0.85099999999999998</v>
      </c>
      <c r="L26" s="62">
        <v>0.85099999999999998</v>
      </c>
      <c r="M26" s="62">
        <v>0.85099999999999998</v>
      </c>
      <c r="N26" s="62">
        <v>0.85099999999999998</v>
      </c>
      <c r="O26" s="62">
        <v>0.85099999999999998</v>
      </c>
      <c r="P26" s="62">
        <v>0.85099999999999998</v>
      </c>
      <c r="Q26" s="62">
        <v>0.85099999999999998</v>
      </c>
      <c r="R26" s="62">
        <v>0.85099999999999998</v>
      </c>
      <c r="S26" s="62">
        <v>0.85099999999999998</v>
      </c>
      <c r="T26" s="62">
        <v>0.85099999999999998</v>
      </c>
      <c r="U26" s="62">
        <v>0.85099999999999998</v>
      </c>
      <c r="V26" s="62">
        <v>0.85099999999999998</v>
      </c>
      <c r="W26" s="62">
        <v>0.85099999999999998</v>
      </c>
      <c r="X26" s="62">
        <v>0.85099999999999998</v>
      </c>
      <c r="Y26" s="62">
        <v>0.85099999999999998</v>
      </c>
      <c r="Z26" s="62">
        <v>0.85099999999999998</v>
      </c>
      <c r="AA26" s="62">
        <v>0.85099999999999998</v>
      </c>
      <c r="AB26" s="62">
        <v>0.85099999999999998</v>
      </c>
      <c r="AC26" s="62">
        <v>0.85099999999999998</v>
      </c>
      <c r="AD26" s="62">
        <v>0.85099999999999998</v>
      </c>
      <c r="AE26" s="62">
        <v>0.85099999999999998</v>
      </c>
      <c r="AF26" s="164"/>
      <c r="AG26" s="49"/>
    </row>
    <row r="27" spans="1:33" ht="21" customHeight="1" x14ac:dyDescent="0.4">
      <c r="A27" s="11" t="s">
        <v>10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49"/>
    </row>
    <row r="28" spans="1:33" ht="21" customHeight="1" x14ac:dyDescent="0.4">
      <c r="A28" s="11" t="s">
        <v>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49"/>
    </row>
    <row r="29" spans="1:33" ht="21" customHeight="1" x14ac:dyDescent="0.4">
      <c r="A29" s="7"/>
      <c r="B29" s="68">
        <f>SUM(B18+B19+B20+B25+B26+B27+B28)</f>
        <v>15.991</v>
      </c>
      <c r="C29" s="68">
        <f t="shared" ref="C29:AE29" si="2">SUM(C18+C19+C20+C25+C26+C27+C28)</f>
        <v>15.085000000000001</v>
      </c>
      <c r="D29" s="68">
        <f t="shared" si="2"/>
        <v>14.811</v>
      </c>
      <c r="E29" s="68">
        <f t="shared" si="2"/>
        <v>15.350999999999999</v>
      </c>
      <c r="F29" s="68">
        <f t="shared" si="2"/>
        <v>16.501000000000001</v>
      </c>
      <c r="G29" s="68">
        <f t="shared" si="2"/>
        <v>16.890999999999998</v>
      </c>
      <c r="H29" s="68">
        <f t="shared" si="2"/>
        <v>18.100999999999999</v>
      </c>
      <c r="I29" s="68">
        <f t="shared" si="2"/>
        <v>18.550999999999998</v>
      </c>
      <c r="J29" s="68">
        <f t="shared" si="2"/>
        <v>16.370999999999999</v>
      </c>
      <c r="K29" s="68">
        <f t="shared" si="2"/>
        <v>17.690999999999999</v>
      </c>
      <c r="L29" s="68">
        <f t="shared" si="2"/>
        <v>13.681000000000001</v>
      </c>
      <c r="M29" s="68">
        <f t="shared" si="2"/>
        <v>16.131</v>
      </c>
      <c r="N29" s="68">
        <f t="shared" si="2"/>
        <v>15.471</v>
      </c>
      <c r="O29" s="68">
        <f t="shared" si="2"/>
        <v>15.161000000000001</v>
      </c>
      <c r="P29" s="68">
        <f t="shared" si="2"/>
        <v>15.731000000000002</v>
      </c>
      <c r="Q29" s="68">
        <f t="shared" si="2"/>
        <v>15.001000000000001</v>
      </c>
      <c r="R29" s="68">
        <f t="shared" si="2"/>
        <v>15.010999999999999</v>
      </c>
      <c r="S29" s="68">
        <f t="shared" si="2"/>
        <v>16.890999999999998</v>
      </c>
      <c r="T29" s="68">
        <f t="shared" si="2"/>
        <v>16.331</v>
      </c>
      <c r="U29" s="68">
        <f t="shared" si="2"/>
        <v>16.321000000000002</v>
      </c>
      <c r="V29" s="68">
        <f t="shared" si="2"/>
        <v>19.350999999999999</v>
      </c>
      <c r="W29" s="68">
        <f t="shared" si="2"/>
        <v>17.100999999999999</v>
      </c>
      <c r="X29" s="68">
        <f t="shared" si="2"/>
        <v>15.051000000000002</v>
      </c>
      <c r="Y29" s="68">
        <f t="shared" si="2"/>
        <v>14.550999999999998</v>
      </c>
      <c r="Z29" s="68">
        <f t="shared" si="2"/>
        <v>17.260999999999996</v>
      </c>
      <c r="AA29" s="68">
        <f t="shared" si="2"/>
        <v>15.831</v>
      </c>
      <c r="AB29" s="68">
        <f t="shared" si="2"/>
        <v>16.811</v>
      </c>
      <c r="AC29" s="68">
        <f t="shared" si="2"/>
        <v>17.800999999999998</v>
      </c>
      <c r="AD29" s="68">
        <f t="shared" si="2"/>
        <v>19.380999999999997</v>
      </c>
      <c r="AE29" s="68">
        <f t="shared" si="2"/>
        <v>20.350999999999999</v>
      </c>
      <c r="AF29" s="68">
        <f>AVERAGE(B29:AE29)</f>
        <v>16.485466666666664</v>
      </c>
      <c r="AG29" s="33"/>
    </row>
    <row r="30" spans="1:33" ht="21" customHeight="1" x14ac:dyDescent="0.4">
      <c r="A30" s="8" t="s">
        <v>11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33" t="s">
        <v>37</v>
      </c>
    </row>
    <row r="31" spans="1:33" ht="21" customHeight="1" x14ac:dyDescent="0.4">
      <c r="A31" s="7" t="s">
        <v>12</v>
      </c>
      <c r="B31" s="67">
        <v>0</v>
      </c>
      <c r="C31" s="67">
        <v>0</v>
      </c>
      <c r="D31" s="67">
        <v>0</v>
      </c>
      <c r="E31" s="153">
        <v>0</v>
      </c>
      <c r="F31" s="153">
        <v>0</v>
      </c>
      <c r="G31" s="153">
        <v>0.62412800000000002</v>
      </c>
      <c r="H31" s="153">
        <v>2.4127999999999998</v>
      </c>
      <c r="I31" s="153">
        <v>2.5612159999999999</v>
      </c>
      <c r="J31" s="153">
        <v>2.2084480000000002</v>
      </c>
      <c r="K31" s="153">
        <v>2.3870300000000002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2.2507519999999999</v>
      </c>
      <c r="S31" s="153">
        <v>2.1297280000000001</v>
      </c>
      <c r="T31" s="153">
        <v>2.0010240000000001</v>
      </c>
      <c r="U31" s="153">
        <v>1.4863999999999999</v>
      </c>
      <c r="V31" s="153">
        <v>2.3532160000000002</v>
      </c>
      <c r="W31" s="153">
        <v>2.4807679999999999</v>
      </c>
      <c r="X31" s="153">
        <v>2.4272</v>
      </c>
      <c r="Y31" s="153">
        <v>1.2976000000000001</v>
      </c>
      <c r="Z31" s="153">
        <v>1.5422720000000001</v>
      </c>
      <c r="AA31" s="153">
        <v>2.7268479999999999</v>
      </c>
      <c r="AB31" s="153">
        <v>1.49888</v>
      </c>
      <c r="AC31" s="153">
        <v>2.1907839999999998</v>
      </c>
      <c r="AD31" s="153">
        <v>2.4415360000000002</v>
      </c>
      <c r="AE31" s="153">
        <v>2.3892479999999998</v>
      </c>
      <c r="AF31" s="67"/>
      <c r="AG31" s="33" t="s">
        <v>34</v>
      </c>
    </row>
    <row r="32" spans="1:33" ht="21" customHeight="1" x14ac:dyDescent="0.4">
      <c r="A32" s="7" t="s">
        <v>27</v>
      </c>
      <c r="B32" s="67">
        <v>0.86227200000000004</v>
      </c>
      <c r="C32" s="67">
        <v>1.7723519999999999</v>
      </c>
      <c r="D32" s="67">
        <v>0.85836800000000002</v>
      </c>
      <c r="E32" s="153">
        <v>1.8276479999999999</v>
      </c>
      <c r="F32" s="153">
        <v>2.2568959999999998</v>
      </c>
      <c r="G32" s="153">
        <v>0</v>
      </c>
      <c r="H32" s="153">
        <v>0</v>
      </c>
      <c r="I32" s="153">
        <v>0</v>
      </c>
      <c r="J32" s="153">
        <v>0</v>
      </c>
      <c r="K32" s="153">
        <v>0</v>
      </c>
      <c r="L32" s="153">
        <v>3.23665</v>
      </c>
      <c r="M32" s="153">
        <v>1.660992</v>
      </c>
      <c r="N32" s="153">
        <v>1.8116479999999999</v>
      </c>
      <c r="O32" s="153">
        <v>1.902528</v>
      </c>
      <c r="P32" s="153">
        <v>2.0005760000000001</v>
      </c>
      <c r="Q32" s="153">
        <v>2.4788480000000002</v>
      </c>
      <c r="R32" s="153">
        <v>0</v>
      </c>
      <c r="S32" s="153">
        <v>0</v>
      </c>
      <c r="T32" s="153">
        <v>0</v>
      </c>
      <c r="U32" s="153">
        <v>0</v>
      </c>
      <c r="V32" s="153">
        <v>0</v>
      </c>
      <c r="W32" s="153">
        <v>0</v>
      </c>
      <c r="X32" s="153">
        <v>0</v>
      </c>
      <c r="Y32" s="153">
        <v>0</v>
      </c>
      <c r="Z32" s="153">
        <v>0</v>
      </c>
      <c r="AA32" s="153">
        <v>0</v>
      </c>
      <c r="AB32" s="153">
        <v>0</v>
      </c>
      <c r="AC32" s="153">
        <v>0</v>
      </c>
      <c r="AD32" s="158">
        <v>0</v>
      </c>
      <c r="AE32" s="158">
        <v>0</v>
      </c>
      <c r="AF32" s="68">
        <f>SUM(B32:AE32)</f>
        <v>20.668777999999996</v>
      </c>
      <c r="AG32" s="122">
        <v>-4</v>
      </c>
    </row>
    <row r="33" spans="1:37" ht="21" customHeight="1" x14ac:dyDescent="0.4">
      <c r="A33" s="7" t="s">
        <v>4</v>
      </c>
      <c r="B33" s="67">
        <v>1</v>
      </c>
      <c r="C33" s="67">
        <v>0.98379999999997381</v>
      </c>
      <c r="D33" s="67">
        <v>1.136600000000044</v>
      </c>
      <c r="E33" s="67">
        <v>1.115099999999984</v>
      </c>
      <c r="F33" s="67">
        <v>1.0065000000000168</v>
      </c>
      <c r="G33" s="67">
        <v>1.2516999999999712</v>
      </c>
      <c r="H33" s="67">
        <v>1.0470000000000255</v>
      </c>
      <c r="I33" s="67">
        <v>1.0649999999999977</v>
      </c>
      <c r="J33" s="67">
        <v>1.046799999999962</v>
      </c>
      <c r="K33" s="67">
        <v>0.39830000000000609</v>
      </c>
      <c r="L33" s="67">
        <v>0.39830000000000609</v>
      </c>
      <c r="M33" s="67">
        <v>0.73300000000000409</v>
      </c>
      <c r="N33" s="67">
        <v>0.82080000000001974</v>
      </c>
      <c r="O33" s="67">
        <v>0.65870000000001028</v>
      </c>
      <c r="P33" s="67">
        <v>0.71909999999996899</v>
      </c>
      <c r="Q33" s="67">
        <v>2.2101000000000113</v>
      </c>
      <c r="R33" s="67">
        <v>0.74239999999997497</v>
      </c>
      <c r="S33" s="67">
        <v>0.74239999999997508</v>
      </c>
      <c r="T33" s="67">
        <v>0.67219999999997537</v>
      </c>
      <c r="U33" s="67">
        <v>0.71280000000001564</v>
      </c>
      <c r="V33" s="67">
        <v>0.61009999999998854</v>
      </c>
      <c r="W33" s="67">
        <v>0.61400000000003274</v>
      </c>
      <c r="X33" s="67">
        <v>1.0834999999999582</v>
      </c>
      <c r="Y33" s="67">
        <v>0.46890000000001919</v>
      </c>
      <c r="Z33" s="67">
        <v>0.46890000000001919</v>
      </c>
      <c r="AA33" s="67">
        <v>0.71819999999996753</v>
      </c>
      <c r="AB33" s="67">
        <v>0.83730000000002747</v>
      </c>
      <c r="AC33" s="67">
        <v>0.83559999999999945</v>
      </c>
      <c r="AD33" s="67">
        <v>0.75069999999999482</v>
      </c>
      <c r="AE33" s="67">
        <v>0.76389999999997826</v>
      </c>
      <c r="AF33" s="67"/>
    </row>
    <row r="34" spans="1:37" ht="21" customHeight="1" x14ac:dyDescent="0.4">
      <c r="A34" s="7" t="s">
        <v>13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1:37" ht="21" customHeight="1" x14ac:dyDescent="0.4">
      <c r="A35" s="7" t="s">
        <v>10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</row>
    <row r="36" spans="1:37" ht="21" customHeight="1" x14ac:dyDescent="0.4">
      <c r="A36" s="8"/>
      <c r="B36" s="68">
        <f t="shared" ref="B36:AE36" si="3">SUM(B31:B35)</f>
        <v>1.8622719999999999</v>
      </c>
      <c r="C36" s="68">
        <f t="shared" si="3"/>
        <v>2.7561519999999735</v>
      </c>
      <c r="D36" s="68">
        <f t="shared" si="3"/>
        <v>1.994968000000044</v>
      </c>
      <c r="E36" s="68">
        <f t="shared" si="3"/>
        <v>2.9427479999999839</v>
      </c>
      <c r="F36" s="68">
        <f t="shared" si="3"/>
        <v>3.2633960000000166</v>
      </c>
      <c r="G36" s="68">
        <f t="shared" si="3"/>
        <v>1.8758279999999712</v>
      </c>
      <c r="H36" s="68">
        <f t="shared" si="3"/>
        <v>3.4598000000000253</v>
      </c>
      <c r="I36" s="68">
        <f t="shared" si="3"/>
        <v>3.6262159999999977</v>
      </c>
      <c r="J36" s="68">
        <f t="shared" si="3"/>
        <v>3.2552479999999622</v>
      </c>
      <c r="K36" s="68">
        <f t="shared" si="3"/>
        <v>2.7853300000000063</v>
      </c>
      <c r="L36" s="68">
        <f t="shared" si="3"/>
        <v>3.6349500000000061</v>
      </c>
      <c r="M36" s="68">
        <f t="shared" si="3"/>
        <v>2.3939920000000043</v>
      </c>
      <c r="N36" s="68">
        <f t="shared" si="3"/>
        <v>2.6324480000000197</v>
      </c>
      <c r="O36" s="68">
        <f t="shared" si="3"/>
        <v>2.5612280000000105</v>
      </c>
      <c r="P36" s="68">
        <f t="shared" si="3"/>
        <v>2.7196759999999691</v>
      </c>
      <c r="Q36" s="68">
        <f t="shared" si="3"/>
        <v>4.6889480000000114</v>
      </c>
      <c r="R36" s="68">
        <f t="shared" si="3"/>
        <v>2.9931519999999749</v>
      </c>
      <c r="S36" s="68">
        <f t="shared" si="3"/>
        <v>2.8721279999999751</v>
      </c>
      <c r="T36" s="68">
        <f t="shared" si="3"/>
        <v>2.6732239999999754</v>
      </c>
      <c r="U36" s="68">
        <f t="shared" si="3"/>
        <v>2.1992000000000154</v>
      </c>
      <c r="V36" s="68">
        <f t="shared" si="3"/>
        <v>2.9633159999999887</v>
      </c>
      <c r="W36" s="68">
        <f t="shared" si="3"/>
        <v>3.0947680000000326</v>
      </c>
      <c r="X36" s="68">
        <f t="shared" si="3"/>
        <v>3.5106999999999582</v>
      </c>
      <c r="Y36" s="68">
        <f t="shared" si="3"/>
        <v>1.7665000000000193</v>
      </c>
      <c r="Z36" s="68">
        <f t="shared" si="3"/>
        <v>2.0111720000000193</v>
      </c>
      <c r="AA36" s="68">
        <f t="shared" si="3"/>
        <v>3.4450479999999675</v>
      </c>
      <c r="AB36" s="68">
        <f t="shared" si="3"/>
        <v>2.3361800000000272</v>
      </c>
      <c r="AC36" s="68">
        <f t="shared" si="3"/>
        <v>3.0263839999999993</v>
      </c>
      <c r="AD36" s="68">
        <f t="shared" si="3"/>
        <v>3.192235999999995</v>
      </c>
      <c r="AE36" s="68">
        <f t="shared" si="3"/>
        <v>3.1531479999999781</v>
      </c>
      <c r="AF36" s="68">
        <f>AVERAGE(B36:AE36)</f>
        <v>2.8563451999999976</v>
      </c>
    </row>
    <row r="37" spans="1:37" ht="21" customHeight="1" x14ac:dyDescent="0.4">
      <c r="A37" s="8" t="s">
        <v>30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8"/>
    </row>
    <row r="38" spans="1:37" ht="21" customHeight="1" x14ac:dyDescent="0.4">
      <c r="A38" s="7" t="s">
        <v>4</v>
      </c>
      <c r="B38" s="74">
        <v>0.5</v>
      </c>
      <c r="C38" s="74">
        <v>0.5</v>
      </c>
      <c r="D38" s="74">
        <v>0.5</v>
      </c>
      <c r="E38" s="74">
        <v>0.5</v>
      </c>
      <c r="F38" s="74">
        <v>0.5</v>
      </c>
      <c r="G38" s="74">
        <v>0.5</v>
      </c>
      <c r="H38" s="74">
        <v>0.5</v>
      </c>
      <c r="I38" s="74">
        <v>0.5</v>
      </c>
      <c r="J38" s="74">
        <v>0.5</v>
      </c>
      <c r="K38" s="74">
        <v>0.5</v>
      </c>
      <c r="L38" s="74">
        <v>0.5</v>
      </c>
      <c r="M38" s="74">
        <v>0.5</v>
      </c>
      <c r="N38" s="74">
        <v>0.5</v>
      </c>
      <c r="O38" s="74">
        <v>0.5</v>
      </c>
      <c r="P38" s="74">
        <v>0.5</v>
      </c>
      <c r="Q38" s="74">
        <v>0.5</v>
      </c>
      <c r="R38" s="74">
        <v>0.5</v>
      </c>
      <c r="S38" s="74">
        <v>0.5</v>
      </c>
      <c r="T38" s="74">
        <v>0.5</v>
      </c>
      <c r="U38" s="74">
        <v>0.5</v>
      </c>
      <c r="V38" s="74">
        <v>0.5</v>
      </c>
      <c r="W38" s="74">
        <v>0.5</v>
      </c>
      <c r="X38" s="74">
        <v>0.5</v>
      </c>
      <c r="Y38" s="74">
        <v>0.5</v>
      </c>
      <c r="Z38" s="74">
        <v>0.5</v>
      </c>
      <c r="AA38" s="74">
        <v>0.5</v>
      </c>
      <c r="AB38" s="74">
        <v>0.5</v>
      </c>
      <c r="AC38" s="74">
        <v>0.5</v>
      </c>
      <c r="AD38" s="74">
        <v>0.5</v>
      </c>
      <c r="AE38" s="74">
        <v>0.5</v>
      </c>
      <c r="AF38" s="68">
        <f>AVERAGE(B38:AE38)</f>
        <v>0.5</v>
      </c>
    </row>
    <row r="39" spans="1:37" ht="21" customHeight="1" x14ac:dyDescent="0.4">
      <c r="A39" s="7" t="s">
        <v>15</v>
      </c>
      <c r="B39" s="68">
        <f>B9+B16+B29+B36+B38</f>
        <v>54.618639999999992</v>
      </c>
      <c r="C39" s="68">
        <f t="shared" ref="C39:AE39" si="4">C9+C16+C29+C36+C38</f>
        <v>53.434373499999971</v>
      </c>
      <c r="D39" s="68">
        <f t="shared" si="4"/>
        <v>51.296213500000043</v>
      </c>
      <c r="E39" s="68">
        <f t="shared" si="4"/>
        <v>51.625948999999977</v>
      </c>
      <c r="F39" s="68">
        <f t="shared" si="4"/>
        <v>55.232753000000017</v>
      </c>
      <c r="G39" s="68">
        <f t="shared" si="4"/>
        <v>55.649641999999965</v>
      </c>
      <c r="H39" s="68">
        <f t="shared" si="4"/>
        <v>58.648499000000022</v>
      </c>
      <c r="I39" s="68">
        <f t="shared" si="4"/>
        <v>60.572808999999992</v>
      </c>
      <c r="J39" s="68">
        <f t="shared" si="4"/>
        <v>56.808277999999952</v>
      </c>
      <c r="K39" s="68">
        <f t="shared" si="4"/>
        <v>56.86302700000001</v>
      </c>
      <c r="L39" s="68">
        <f t="shared" si="4"/>
        <v>50.446963000000011</v>
      </c>
      <c r="M39" s="68">
        <f t="shared" si="4"/>
        <v>51.296643550000006</v>
      </c>
      <c r="N39" s="68">
        <f t="shared" si="4"/>
        <v>50.179082250000015</v>
      </c>
      <c r="O39" s="68">
        <f t="shared" si="4"/>
        <v>53.103018500000019</v>
      </c>
      <c r="P39" s="68">
        <f t="shared" si="4"/>
        <v>54.127870499999972</v>
      </c>
      <c r="Q39" s="68">
        <f t="shared" si="4"/>
        <v>54.621239800000012</v>
      </c>
      <c r="R39" s="68">
        <f t="shared" si="4"/>
        <v>55.090313749999972</v>
      </c>
      <c r="S39" s="68">
        <f t="shared" si="4"/>
        <v>55.965300149999969</v>
      </c>
      <c r="T39" s="68">
        <f t="shared" si="4"/>
        <v>52.407122999999984</v>
      </c>
      <c r="U39" s="68">
        <f t="shared" si="4"/>
        <v>49.625554000000022</v>
      </c>
      <c r="V39" s="68">
        <f t="shared" si="4"/>
        <v>59.695101999999991</v>
      </c>
      <c r="W39" s="68">
        <f t="shared" si="4"/>
        <v>55.061373000000032</v>
      </c>
      <c r="X39" s="68">
        <f t="shared" si="4"/>
        <v>52.895765999999959</v>
      </c>
      <c r="Y39" s="68">
        <f t="shared" si="4"/>
        <v>50.752957000000023</v>
      </c>
      <c r="Z39" s="68">
        <f t="shared" si="4"/>
        <v>56.262631500000012</v>
      </c>
      <c r="AA39" s="68">
        <f t="shared" si="4"/>
        <v>54.99816849999997</v>
      </c>
      <c r="AB39" s="68">
        <f t="shared" si="4"/>
        <v>53.974545000000028</v>
      </c>
      <c r="AC39" s="68">
        <f t="shared" si="4"/>
        <v>58.159539250000002</v>
      </c>
      <c r="AD39" s="68">
        <f t="shared" si="4"/>
        <v>60.344390999999987</v>
      </c>
      <c r="AE39" s="68">
        <f t="shared" si="4"/>
        <v>63.573324749999976</v>
      </c>
      <c r="AF39" s="68">
        <f>AVERAGE(B39:AE39)</f>
        <v>54.911036349999996</v>
      </c>
    </row>
    <row r="40" spans="1:37" ht="21" customHeight="1" x14ac:dyDescent="0.4">
      <c r="A40" s="7" t="s">
        <v>16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7"/>
    </row>
    <row r="41" spans="1:37" ht="21" customHeight="1" x14ac:dyDescent="0.4">
      <c r="A41" s="8" t="s">
        <v>20</v>
      </c>
      <c r="B41" s="68">
        <f>B39-B40</f>
        <v>54.618639999999992</v>
      </c>
      <c r="C41" s="68">
        <f t="shared" ref="C41:AE41" si="5">C39-C40</f>
        <v>53.434373499999971</v>
      </c>
      <c r="D41" s="68">
        <f t="shared" si="5"/>
        <v>51.296213500000043</v>
      </c>
      <c r="E41" s="68">
        <f t="shared" si="5"/>
        <v>51.625948999999977</v>
      </c>
      <c r="F41" s="68">
        <f t="shared" si="5"/>
        <v>55.232753000000017</v>
      </c>
      <c r="G41" s="68">
        <f t="shared" si="5"/>
        <v>55.649641999999965</v>
      </c>
      <c r="H41" s="68">
        <f t="shared" si="5"/>
        <v>58.648499000000022</v>
      </c>
      <c r="I41" s="68">
        <f t="shared" si="5"/>
        <v>60.572808999999992</v>
      </c>
      <c r="J41" s="68">
        <f t="shared" si="5"/>
        <v>56.808277999999952</v>
      </c>
      <c r="K41" s="68">
        <f t="shared" si="5"/>
        <v>56.86302700000001</v>
      </c>
      <c r="L41" s="68">
        <f t="shared" si="5"/>
        <v>50.446963000000011</v>
      </c>
      <c r="M41" s="68">
        <f t="shared" si="5"/>
        <v>51.296643550000006</v>
      </c>
      <c r="N41" s="68">
        <f t="shared" si="5"/>
        <v>50.179082250000015</v>
      </c>
      <c r="O41" s="68">
        <f t="shared" si="5"/>
        <v>53.103018500000019</v>
      </c>
      <c r="P41" s="68">
        <f t="shared" si="5"/>
        <v>54.127870499999972</v>
      </c>
      <c r="Q41" s="68">
        <f t="shared" si="5"/>
        <v>54.621239800000012</v>
      </c>
      <c r="R41" s="68">
        <f t="shared" si="5"/>
        <v>55.090313749999972</v>
      </c>
      <c r="S41" s="68">
        <f t="shared" si="5"/>
        <v>55.965300149999969</v>
      </c>
      <c r="T41" s="68">
        <f t="shared" si="5"/>
        <v>52.407122999999984</v>
      </c>
      <c r="U41" s="68">
        <f t="shared" si="5"/>
        <v>49.625554000000022</v>
      </c>
      <c r="V41" s="68">
        <f t="shared" si="5"/>
        <v>59.695101999999991</v>
      </c>
      <c r="W41" s="68">
        <f t="shared" si="5"/>
        <v>55.061373000000032</v>
      </c>
      <c r="X41" s="68">
        <f t="shared" si="5"/>
        <v>52.895765999999959</v>
      </c>
      <c r="Y41" s="68">
        <f t="shared" si="5"/>
        <v>50.752957000000023</v>
      </c>
      <c r="Z41" s="68">
        <f t="shared" si="5"/>
        <v>56.262631500000012</v>
      </c>
      <c r="AA41" s="68">
        <f t="shared" si="5"/>
        <v>54.99816849999997</v>
      </c>
      <c r="AB41" s="68">
        <f t="shared" si="5"/>
        <v>53.974545000000028</v>
      </c>
      <c r="AC41" s="68">
        <f t="shared" si="5"/>
        <v>58.159539250000002</v>
      </c>
      <c r="AD41" s="68">
        <f t="shared" si="5"/>
        <v>60.344390999999987</v>
      </c>
      <c r="AE41" s="68">
        <f t="shared" si="5"/>
        <v>63.573324749999976</v>
      </c>
      <c r="AF41" s="68">
        <f>AVERAGE(B41:AE41)</f>
        <v>54.911036349999996</v>
      </c>
    </row>
    <row r="42" spans="1:37" ht="20.25" customHeight="1" x14ac:dyDescent="0.45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23"/>
    </row>
    <row r="43" spans="1:37" ht="20.25" customHeight="1" x14ac:dyDescent="0.4">
      <c r="A43" s="31"/>
      <c r="B43" s="11"/>
      <c r="C43" s="11"/>
      <c r="D43" s="11"/>
      <c r="E43" s="11"/>
      <c r="F43" s="11"/>
      <c r="G43" s="11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>
        <f>AK41-AK42</f>
        <v>0</v>
      </c>
    </row>
    <row r="44" spans="1:37" ht="20.25" customHeight="1" x14ac:dyDescent="0.4">
      <c r="A44" s="49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</row>
    <row r="45" spans="1:37" ht="20.25" customHeight="1" x14ac:dyDescent="0.4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</row>
    <row r="46" spans="1:37" ht="20.25" customHeight="1" x14ac:dyDescent="0.4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47" spans="1:37" ht="20.25" customHeight="1" x14ac:dyDescent="0.45">
      <c r="H47" s="66"/>
    </row>
    <row r="48" spans="1:37" ht="20.25" customHeight="1" x14ac:dyDescent="0.4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</row>
    <row r="49" spans="2:32" ht="20.25" customHeight="1" x14ac:dyDescent="0.4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</row>
    <row r="50" spans="2:32" ht="20.25" customHeight="1" x14ac:dyDescent="0.4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</row>
    <row r="51" spans="2:32" ht="20.25" customHeight="1" x14ac:dyDescent="0.45">
      <c r="H51" s="66"/>
    </row>
    <row r="52" spans="2:32" ht="20.25" customHeight="1" x14ac:dyDescent="0.45">
      <c r="H52" s="66"/>
    </row>
    <row r="53" spans="2:32" ht="20.25" customHeight="1" x14ac:dyDescent="0.45">
      <c r="H53" s="66"/>
    </row>
    <row r="54" spans="2:32" ht="20.25" customHeight="1" x14ac:dyDescent="0.45">
      <c r="H54" s="66"/>
    </row>
    <row r="55" spans="2:32" ht="20.25" customHeight="1" x14ac:dyDescent="0.45">
      <c r="H55" s="66"/>
    </row>
    <row r="56" spans="2:32" ht="20.25" customHeight="1" x14ac:dyDescent="0.45">
      <c r="H56" s="66"/>
    </row>
    <row r="57" spans="2:32" ht="20.25" customHeight="1" x14ac:dyDescent="0.45">
      <c r="H57" s="66"/>
    </row>
    <row r="58" spans="2:32" ht="20.25" customHeight="1" x14ac:dyDescent="0.45">
      <c r="H58" s="66"/>
    </row>
    <row r="59" spans="2:32" ht="20.25" customHeight="1" x14ac:dyDescent="0.45">
      <c r="H59" s="66"/>
    </row>
    <row r="60" spans="2:32" ht="20.25" customHeight="1" x14ac:dyDescent="0.45">
      <c r="H60" s="66"/>
    </row>
    <row r="61" spans="2:32" ht="20.25" customHeight="1" x14ac:dyDescent="0.45">
      <c r="H61" s="66"/>
    </row>
    <row r="62" spans="2:32" ht="20.25" customHeight="1" x14ac:dyDescent="0.45">
      <c r="H62" s="66"/>
    </row>
    <row r="63" spans="2:32" ht="20.25" customHeight="1" x14ac:dyDescent="0.45">
      <c r="H63" s="66"/>
    </row>
    <row r="64" spans="2:32" ht="20.25" customHeight="1" x14ac:dyDescent="0.45">
      <c r="H64" s="66"/>
    </row>
    <row r="65" spans="8:8" ht="20.25" customHeight="1" x14ac:dyDescent="0.45">
      <c r="H65" s="66"/>
    </row>
    <row r="66" spans="8:8" ht="20.25" customHeight="1" x14ac:dyDescent="0.45">
      <c r="H66" s="66"/>
    </row>
    <row r="67" spans="8:8" ht="20.25" customHeight="1" x14ac:dyDescent="0.45">
      <c r="H67" s="66"/>
    </row>
    <row r="68" spans="8:8" ht="20.25" customHeight="1" x14ac:dyDescent="0.45">
      <c r="H68" s="66"/>
    </row>
    <row r="69" spans="8:8" ht="20.25" customHeight="1" x14ac:dyDescent="0.45">
      <c r="H69" s="66"/>
    </row>
    <row r="70" spans="8:8" ht="20.25" customHeight="1" x14ac:dyDescent="0.45">
      <c r="H70" s="66"/>
    </row>
    <row r="71" spans="8:8" ht="20.25" customHeight="1" x14ac:dyDescent="0.45">
      <c r="H71" s="66"/>
    </row>
    <row r="72" spans="8:8" ht="20.25" customHeight="1" x14ac:dyDescent="0.45">
      <c r="H72" s="66"/>
    </row>
    <row r="73" spans="8:8" ht="20.25" customHeight="1" x14ac:dyDescent="0.45">
      <c r="H73" s="66"/>
    </row>
    <row r="74" spans="8:8" ht="20.25" customHeight="1" x14ac:dyDescent="0.45">
      <c r="H74" s="66"/>
    </row>
  </sheetData>
  <phoneticPr fontId="18" type="noConversion"/>
  <pageMargins left="0.37" right="0.22" top="0.46" bottom="0.47" header="0.43" footer="0.5"/>
  <pageSetup scale="35" orientation="landscape" horizontalDpi="429496729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zoomScale="50" zoomScaleNormal="50" zoomScalePage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8" sqref="B38:AG38"/>
    </sheetView>
  </sheetViews>
  <sheetFormatPr defaultColWidth="11.53515625" defaultRowHeight="20" x14ac:dyDescent="0.4"/>
  <cols>
    <col min="1" max="1" width="31.69140625" style="12" customWidth="1"/>
    <col min="2" max="32" width="8.3046875" style="12" customWidth="1"/>
    <col min="33" max="33" width="12.765625" style="12" customWidth="1"/>
    <col min="34" max="34" width="17.84375" style="12" customWidth="1"/>
    <col min="35" max="16384" width="11.53515625" style="12"/>
  </cols>
  <sheetData>
    <row r="1" spans="1:36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6" ht="21" customHeight="1" x14ac:dyDescent="0.4">
      <c r="A2" s="1">
        <v>44378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6" ht="21" customHeight="1" x14ac:dyDescent="0.4">
      <c r="A3" s="3" t="s">
        <v>19</v>
      </c>
      <c r="Z3" s="4"/>
      <c r="AA3" s="3"/>
      <c r="AB3" s="4"/>
      <c r="AC3" s="4"/>
      <c r="AD3" s="4"/>
      <c r="AE3" s="4"/>
      <c r="AF3" s="4"/>
      <c r="AG3" s="4"/>
    </row>
    <row r="4" spans="1:36" ht="21" customHeight="1" x14ac:dyDescent="0.4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65" t="s">
        <v>39</v>
      </c>
      <c r="AI4" s="19"/>
      <c r="AJ4" s="19"/>
    </row>
    <row r="5" spans="1:36" ht="21" customHeight="1" x14ac:dyDescent="0.4">
      <c r="A5" s="7"/>
      <c r="B5" s="148">
        <v>1</v>
      </c>
      <c r="C5" s="148">
        <v>2</v>
      </c>
      <c r="D5" s="148">
        <v>3</v>
      </c>
      <c r="E5" s="148">
        <v>4</v>
      </c>
      <c r="F5" s="148">
        <v>5</v>
      </c>
      <c r="G5" s="148">
        <v>6</v>
      </c>
      <c r="H5" s="148">
        <v>7</v>
      </c>
      <c r="I5" s="148">
        <v>8</v>
      </c>
      <c r="J5" s="148">
        <v>9</v>
      </c>
      <c r="K5" s="148">
        <v>10</v>
      </c>
      <c r="L5" s="148">
        <v>11</v>
      </c>
      <c r="M5" s="148">
        <v>12</v>
      </c>
      <c r="N5" s="148">
        <v>13</v>
      </c>
      <c r="O5" s="148">
        <v>14</v>
      </c>
      <c r="P5" s="148">
        <v>15</v>
      </c>
      <c r="Q5" s="146">
        <v>16</v>
      </c>
      <c r="R5" s="146">
        <v>17</v>
      </c>
      <c r="S5" s="19">
        <v>18</v>
      </c>
      <c r="T5" s="19">
        <v>19</v>
      </c>
      <c r="U5" s="19">
        <v>20</v>
      </c>
      <c r="V5" s="19">
        <v>21</v>
      </c>
      <c r="W5" s="19">
        <v>22</v>
      </c>
      <c r="X5" s="19">
        <v>23</v>
      </c>
      <c r="Y5" s="19">
        <v>24</v>
      </c>
      <c r="Z5" s="146">
        <v>25</v>
      </c>
      <c r="AA5" s="146">
        <v>26</v>
      </c>
      <c r="AB5" s="146">
        <v>27</v>
      </c>
      <c r="AC5" s="146">
        <v>28</v>
      </c>
      <c r="AD5" s="146">
        <v>29</v>
      </c>
      <c r="AE5" s="146">
        <v>30</v>
      </c>
      <c r="AF5" s="146">
        <v>31</v>
      </c>
      <c r="AG5" s="146" t="s">
        <v>28</v>
      </c>
      <c r="AH5" s="165" t="s">
        <v>38</v>
      </c>
    </row>
    <row r="6" spans="1:36" ht="21" customHeight="1" x14ac:dyDescent="0.4">
      <c r="A6" s="8" t="s">
        <v>0</v>
      </c>
      <c r="B6" s="144"/>
      <c r="C6" s="144"/>
      <c r="D6" s="144"/>
      <c r="E6" s="144"/>
      <c r="F6" s="144"/>
      <c r="G6" s="144"/>
      <c r="H6" s="144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4"/>
      <c r="T6" s="144"/>
      <c r="U6" s="144"/>
      <c r="V6" s="144"/>
      <c r="W6" s="144"/>
      <c r="X6" s="144"/>
      <c r="Y6" s="144"/>
      <c r="Z6" s="145"/>
      <c r="AA6" s="145"/>
      <c r="AB6" s="145"/>
      <c r="AC6" s="145"/>
      <c r="AD6" s="145"/>
      <c r="AE6" s="145"/>
      <c r="AF6" s="145"/>
      <c r="AG6" s="147"/>
      <c r="AH6" s="33"/>
    </row>
    <row r="7" spans="1:36" ht="21" customHeight="1" x14ac:dyDescent="0.4">
      <c r="A7" s="7" t="s">
        <v>1</v>
      </c>
      <c r="B7" s="183">
        <v>0</v>
      </c>
      <c r="C7" s="183">
        <v>0</v>
      </c>
      <c r="D7" s="183">
        <v>0</v>
      </c>
      <c r="E7" s="183">
        <v>0</v>
      </c>
      <c r="F7" s="183">
        <v>0</v>
      </c>
      <c r="G7" s="183">
        <v>0</v>
      </c>
      <c r="H7" s="183">
        <v>0</v>
      </c>
      <c r="I7" s="183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183">
        <v>0</v>
      </c>
      <c r="P7" s="183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62"/>
      <c r="AH7" s="33" t="s">
        <v>35</v>
      </c>
    </row>
    <row r="8" spans="1:36" ht="21" customHeight="1" x14ac:dyDescent="0.4">
      <c r="A8" s="7" t="s">
        <v>2</v>
      </c>
      <c r="B8" s="66">
        <v>14.9516505</v>
      </c>
      <c r="C8" s="66">
        <v>17.2817835</v>
      </c>
      <c r="D8" s="66">
        <v>14.319717000000001</v>
      </c>
      <c r="E8" s="66">
        <v>15.467046</v>
      </c>
      <c r="F8" s="66">
        <v>14.994939</v>
      </c>
      <c r="G8" s="66">
        <v>14.817421</v>
      </c>
      <c r="H8" s="66">
        <v>14.074729000000001</v>
      </c>
      <c r="I8" s="66">
        <v>13.393870999999999</v>
      </c>
      <c r="J8" s="66">
        <v>13.205064</v>
      </c>
      <c r="K8" s="66">
        <v>14.370082999999999</v>
      </c>
      <c r="L8" s="66">
        <v>16.98362375</v>
      </c>
      <c r="M8" s="66">
        <v>14.998603750000001</v>
      </c>
      <c r="N8" s="66">
        <v>13.774099250000001</v>
      </c>
      <c r="O8" s="66">
        <v>15.029831250000001</v>
      </c>
      <c r="P8" s="66">
        <v>14.012400000000001</v>
      </c>
      <c r="Q8" s="66">
        <v>16.437750000000001</v>
      </c>
      <c r="R8" s="66">
        <v>18.130787000000002</v>
      </c>
      <c r="S8" s="66">
        <v>16.149196999999997</v>
      </c>
      <c r="T8" s="66">
        <v>15.683923</v>
      </c>
      <c r="U8" s="66">
        <v>13.415980000000001</v>
      </c>
      <c r="V8" s="66">
        <v>13.917087</v>
      </c>
      <c r="W8" s="66">
        <v>13.218935999999999</v>
      </c>
      <c r="X8" s="66">
        <v>15.579609000000001</v>
      </c>
      <c r="Y8" s="66">
        <v>16.477795000000004</v>
      </c>
      <c r="Z8" s="66">
        <v>16.138648999999997</v>
      </c>
      <c r="AA8" s="66">
        <v>16.374338000000002</v>
      </c>
      <c r="AB8" s="66">
        <v>14.859406</v>
      </c>
      <c r="AC8" s="66">
        <v>13.923432999999999</v>
      </c>
      <c r="AD8" s="66">
        <v>13.2169718</v>
      </c>
      <c r="AE8" s="66">
        <v>13.489633249999999</v>
      </c>
      <c r="AF8" s="66">
        <v>16.808789000000001</v>
      </c>
      <c r="AG8" s="62"/>
      <c r="AH8" s="33" t="s">
        <v>34</v>
      </c>
    </row>
    <row r="9" spans="1:36" ht="21" customHeight="1" x14ac:dyDescent="0.4">
      <c r="A9" s="7"/>
      <c r="B9" s="120">
        <f t="shared" ref="B9:AE9" si="0">SUM(B7:B8)</f>
        <v>14.9516505</v>
      </c>
      <c r="C9" s="120">
        <f t="shared" si="0"/>
        <v>17.2817835</v>
      </c>
      <c r="D9" s="120">
        <f t="shared" si="0"/>
        <v>14.319717000000001</v>
      </c>
      <c r="E9" s="120">
        <f t="shared" si="0"/>
        <v>15.467046</v>
      </c>
      <c r="F9" s="120">
        <f t="shared" si="0"/>
        <v>14.994939</v>
      </c>
      <c r="G9" s="120">
        <f t="shared" si="0"/>
        <v>14.817421</v>
      </c>
      <c r="H9" s="120">
        <f t="shared" si="0"/>
        <v>14.074729000000001</v>
      </c>
      <c r="I9" s="120">
        <f t="shared" si="0"/>
        <v>13.393870999999999</v>
      </c>
      <c r="J9" s="120">
        <f t="shared" si="0"/>
        <v>13.205064</v>
      </c>
      <c r="K9" s="120">
        <f t="shared" si="0"/>
        <v>14.370082999999999</v>
      </c>
      <c r="L9" s="120">
        <f t="shared" si="0"/>
        <v>16.98362375</v>
      </c>
      <c r="M9" s="120">
        <f t="shared" si="0"/>
        <v>14.998603750000001</v>
      </c>
      <c r="N9" s="120">
        <f t="shared" si="0"/>
        <v>13.774099250000001</v>
      </c>
      <c r="O9" s="120">
        <f t="shared" si="0"/>
        <v>15.029831250000001</v>
      </c>
      <c r="P9" s="120">
        <f t="shared" si="0"/>
        <v>14.012400000000001</v>
      </c>
      <c r="Q9" s="120">
        <f t="shared" si="0"/>
        <v>16.437750000000001</v>
      </c>
      <c r="R9" s="120">
        <f t="shared" si="0"/>
        <v>18.130787000000002</v>
      </c>
      <c r="S9" s="120">
        <f t="shared" si="0"/>
        <v>16.149196999999997</v>
      </c>
      <c r="T9" s="120">
        <f t="shared" si="0"/>
        <v>15.683923</v>
      </c>
      <c r="U9" s="120">
        <f t="shared" si="0"/>
        <v>13.415980000000001</v>
      </c>
      <c r="V9" s="120">
        <f t="shared" si="0"/>
        <v>13.917087</v>
      </c>
      <c r="W9" s="120">
        <f t="shared" si="0"/>
        <v>13.218935999999999</v>
      </c>
      <c r="X9" s="120">
        <f t="shared" si="0"/>
        <v>15.579609000000001</v>
      </c>
      <c r="Y9" s="120">
        <f t="shared" si="0"/>
        <v>16.477795000000004</v>
      </c>
      <c r="Z9" s="120">
        <f t="shared" si="0"/>
        <v>16.138648999999997</v>
      </c>
      <c r="AA9" s="120">
        <f t="shared" si="0"/>
        <v>16.374338000000002</v>
      </c>
      <c r="AB9" s="120">
        <f t="shared" si="0"/>
        <v>14.859406</v>
      </c>
      <c r="AC9" s="120">
        <f t="shared" si="0"/>
        <v>13.923432999999999</v>
      </c>
      <c r="AD9" s="120">
        <f t="shared" si="0"/>
        <v>13.2169718</v>
      </c>
      <c r="AE9" s="120">
        <f t="shared" si="0"/>
        <v>13.489633249999999</v>
      </c>
      <c r="AF9" s="120">
        <f>SUM(AF7:AF8)</f>
        <v>16.808789000000001</v>
      </c>
      <c r="AG9" s="120">
        <f>AVERAGE(C9:AF9)</f>
        <v>15.018183184999998</v>
      </c>
      <c r="AH9" s="86">
        <v>0</v>
      </c>
    </row>
    <row r="10" spans="1:36" ht="21" customHeight="1" x14ac:dyDescent="0.4">
      <c r="A10" s="8" t="s">
        <v>3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49"/>
    </row>
    <row r="11" spans="1:36" ht="21" customHeight="1" x14ac:dyDescent="0.4">
      <c r="A11" s="7" t="s">
        <v>18</v>
      </c>
      <c r="B11" s="123">
        <v>16.72</v>
      </c>
      <c r="C11" s="123">
        <v>16.052909</v>
      </c>
      <c r="D11" s="123">
        <v>15.16</v>
      </c>
      <c r="E11" s="124">
        <v>14.426</v>
      </c>
      <c r="F11" s="123">
        <v>15.420999999999999</v>
      </c>
      <c r="G11" s="123">
        <v>16.355</v>
      </c>
      <c r="H11" s="125">
        <v>15.997999999999999</v>
      </c>
      <c r="I11" s="125">
        <v>15.861000000000001</v>
      </c>
      <c r="J11" s="125">
        <v>15.161</v>
      </c>
      <c r="K11" s="125">
        <v>15.6568</v>
      </c>
      <c r="L11" s="123">
        <v>16.266999999999999</v>
      </c>
      <c r="M11" s="123">
        <v>16.893999999999998</v>
      </c>
      <c r="N11" s="123">
        <v>16.373000000000001</v>
      </c>
      <c r="O11" s="123">
        <v>16.074000000000002</v>
      </c>
      <c r="P11" s="123">
        <v>16.887</v>
      </c>
      <c r="Q11" s="123">
        <v>16.954000000000001</v>
      </c>
      <c r="R11" s="123">
        <v>16.652000000000001</v>
      </c>
      <c r="S11" s="123">
        <v>16.98</v>
      </c>
      <c r="T11" s="123">
        <v>15.718</v>
      </c>
      <c r="U11" s="123">
        <v>15.544</v>
      </c>
      <c r="V11" s="123">
        <v>15.855</v>
      </c>
      <c r="W11" s="123">
        <v>16.712</v>
      </c>
      <c r="X11" s="124">
        <v>16.265999999999998</v>
      </c>
      <c r="Y11" s="123">
        <v>16.777000000000001</v>
      </c>
      <c r="Z11" s="123">
        <v>15.887</v>
      </c>
      <c r="AA11" s="123">
        <v>16.071000000000002</v>
      </c>
      <c r="AB11" s="123">
        <v>16.145</v>
      </c>
      <c r="AC11" s="123">
        <v>17</v>
      </c>
      <c r="AD11" s="123">
        <v>16.13</v>
      </c>
      <c r="AE11" s="123">
        <v>16.285</v>
      </c>
      <c r="AF11" s="123">
        <v>15.605</v>
      </c>
      <c r="AG11" s="62"/>
      <c r="AH11" s="95" t="s">
        <v>36</v>
      </c>
    </row>
    <row r="12" spans="1:36" ht="21" customHeight="1" x14ac:dyDescent="0.4">
      <c r="A12" s="6" t="s">
        <v>26</v>
      </c>
      <c r="B12" s="123">
        <v>-0.12386999999999999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5">
        <v>0</v>
      </c>
      <c r="I12" s="125">
        <v>0</v>
      </c>
      <c r="J12" s="125">
        <v>0</v>
      </c>
      <c r="K12" s="125">
        <v>0</v>
      </c>
      <c r="L12" s="123">
        <v>0</v>
      </c>
      <c r="M12" s="123">
        <v>0</v>
      </c>
      <c r="N12" s="123">
        <v>0</v>
      </c>
      <c r="O12" s="123">
        <v>0</v>
      </c>
      <c r="P12" s="123">
        <v>0</v>
      </c>
      <c r="Q12" s="123">
        <v>0</v>
      </c>
      <c r="R12" s="123">
        <v>0</v>
      </c>
      <c r="S12" s="123">
        <v>0</v>
      </c>
      <c r="T12" s="123">
        <v>0</v>
      </c>
      <c r="U12" s="123">
        <v>0.11799999999999999</v>
      </c>
      <c r="V12" s="123">
        <v>0.79500000000000004</v>
      </c>
      <c r="W12" s="123">
        <v>0.91400000000000003</v>
      </c>
      <c r="X12" s="123">
        <v>0.92100000000000004</v>
      </c>
      <c r="Y12" s="123">
        <v>0.92</v>
      </c>
      <c r="Z12" s="123">
        <v>0.93100000000000005</v>
      </c>
      <c r="AA12" s="123">
        <v>0.92700000000000005</v>
      </c>
      <c r="AB12" s="123">
        <v>0.91800000000000004</v>
      </c>
      <c r="AC12" s="123">
        <v>0.42199999999999999</v>
      </c>
      <c r="AD12" s="123">
        <v>0.78100000000000003</v>
      </c>
      <c r="AE12" s="123">
        <v>0.59299999999999997</v>
      </c>
      <c r="AF12" s="123">
        <v>0.59299999999999997</v>
      </c>
      <c r="AG12" s="153">
        <f>SUM(B12:AF12)</f>
        <v>8.7091299999999983</v>
      </c>
      <c r="AH12" s="153">
        <f>SUM(C12:AG12)</f>
        <v>17.542129999999997</v>
      </c>
    </row>
    <row r="13" spans="1:36" ht="21" customHeight="1" x14ac:dyDescent="0.4">
      <c r="A13" s="7" t="s">
        <v>5</v>
      </c>
      <c r="B13" s="123">
        <v>3.199948</v>
      </c>
      <c r="C13" s="123">
        <v>3.0470429999999999</v>
      </c>
      <c r="D13" s="123">
        <v>3.157</v>
      </c>
      <c r="E13" s="123">
        <v>3.226</v>
      </c>
      <c r="F13" s="123">
        <v>2.7173669999999999</v>
      </c>
      <c r="G13" s="123">
        <v>2.9670000000000001</v>
      </c>
      <c r="H13" s="125">
        <v>3.01</v>
      </c>
      <c r="I13" s="125">
        <v>3.1469999999999998</v>
      </c>
      <c r="J13" s="125">
        <v>2.9039999999999999</v>
      </c>
      <c r="K13" s="125">
        <v>2.8340000000000001</v>
      </c>
      <c r="L13" s="123">
        <v>2.8740000000000001</v>
      </c>
      <c r="M13" s="123">
        <v>2.9489999999999998</v>
      </c>
      <c r="N13" s="123">
        <v>2.9870000000000001</v>
      </c>
      <c r="O13" s="123">
        <v>2.6</v>
      </c>
      <c r="P13" s="123">
        <v>2.62</v>
      </c>
      <c r="Q13" s="123">
        <v>2.919</v>
      </c>
      <c r="R13" s="123">
        <v>2.7229999999999999</v>
      </c>
      <c r="S13" s="123">
        <v>2.859</v>
      </c>
      <c r="T13" s="123">
        <v>2.859</v>
      </c>
      <c r="U13" s="123">
        <v>2.855</v>
      </c>
      <c r="V13" s="123">
        <v>3.1019999999999999</v>
      </c>
      <c r="W13" s="123">
        <v>3.01</v>
      </c>
      <c r="X13" s="123">
        <v>2.9020000000000001</v>
      </c>
      <c r="Y13" s="123">
        <v>2.9220000000000002</v>
      </c>
      <c r="Z13" s="123">
        <v>2.9390000000000001</v>
      </c>
      <c r="AA13" s="123">
        <v>2.9129999999999998</v>
      </c>
      <c r="AB13" s="123">
        <v>2.8919999999999999</v>
      </c>
      <c r="AC13" s="123">
        <v>2.879</v>
      </c>
      <c r="AD13" s="123">
        <v>2.8359999999999999</v>
      </c>
      <c r="AE13" s="123">
        <v>2.573</v>
      </c>
      <c r="AF13" s="123">
        <v>2.5419999999999998</v>
      </c>
      <c r="AG13" s="62"/>
      <c r="AH13" s="49"/>
    </row>
    <row r="14" spans="1:36" ht="21" customHeight="1" x14ac:dyDescent="0.4">
      <c r="A14" s="7" t="s">
        <v>6</v>
      </c>
      <c r="B14" s="126">
        <v>0</v>
      </c>
      <c r="C14" s="126">
        <v>0</v>
      </c>
      <c r="D14" s="127">
        <v>0</v>
      </c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7">
        <v>0</v>
      </c>
      <c r="X14" s="126">
        <v>0</v>
      </c>
      <c r="Y14" s="126">
        <v>0</v>
      </c>
      <c r="Z14" s="126">
        <v>0</v>
      </c>
      <c r="AA14" s="126">
        <v>0</v>
      </c>
      <c r="AB14" s="126">
        <v>0</v>
      </c>
      <c r="AC14" s="126">
        <v>0</v>
      </c>
      <c r="AD14" s="126">
        <v>0</v>
      </c>
      <c r="AE14" s="126">
        <v>0</v>
      </c>
      <c r="AF14" s="126">
        <v>0</v>
      </c>
      <c r="AG14" s="62"/>
      <c r="AH14" s="49"/>
    </row>
    <row r="15" spans="1:36" ht="21" customHeight="1" x14ac:dyDescent="0.4">
      <c r="A15" s="7" t="s">
        <v>7</v>
      </c>
      <c r="B15" s="126">
        <v>0</v>
      </c>
      <c r="C15" s="126">
        <v>0</v>
      </c>
      <c r="D15" s="126">
        <v>0</v>
      </c>
      <c r="E15" s="126">
        <v>0</v>
      </c>
      <c r="F15" s="126">
        <v>0</v>
      </c>
      <c r="G15" s="126">
        <v>0</v>
      </c>
      <c r="H15" s="126">
        <v>0</v>
      </c>
      <c r="I15" s="126">
        <v>7.94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8.1119999999999998E-2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6">
        <v>0</v>
      </c>
      <c r="Y15" s="126">
        <v>0</v>
      </c>
      <c r="Z15" s="126">
        <v>0</v>
      </c>
      <c r="AA15" s="126">
        <v>0</v>
      </c>
      <c r="AB15" s="126">
        <v>0</v>
      </c>
      <c r="AC15" s="126">
        <v>0</v>
      </c>
      <c r="AD15" s="126">
        <v>0</v>
      </c>
      <c r="AE15" s="126">
        <v>0</v>
      </c>
      <c r="AF15" s="126">
        <v>7.3259999999999996</v>
      </c>
      <c r="AG15" s="62"/>
      <c r="AH15" s="49"/>
    </row>
    <row r="16" spans="1:36" ht="21" customHeight="1" x14ac:dyDescent="0.4">
      <c r="A16" s="7"/>
      <c r="B16" s="120">
        <f>SUM(B11:B15)</f>
        <v>19.796077999999998</v>
      </c>
      <c r="C16" s="120">
        <f t="shared" ref="C16:AF16" si="1">SUM(C11:C15)</f>
        <v>19.099951999999998</v>
      </c>
      <c r="D16" s="120">
        <f t="shared" si="1"/>
        <v>18.317</v>
      </c>
      <c r="E16" s="120">
        <f t="shared" si="1"/>
        <v>17.652000000000001</v>
      </c>
      <c r="F16" s="120">
        <f t="shared" si="1"/>
        <v>18.138366999999999</v>
      </c>
      <c r="G16" s="120">
        <f t="shared" si="1"/>
        <v>19.321999999999999</v>
      </c>
      <c r="H16" s="120">
        <f t="shared" si="1"/>
        <v>19.007999999999999</v>
      </c>
      <c r="I16" s="120">
        <f t="shared" si="1"/>
        <v>26.948</v>
      </c>
      <c r="J16" s="120">
        <f t="shared" si="1"/>
        <v>18.064999999999998</v>
      </c>
      <c r="K16" s="120">
        <f t="shared" si="1"/>
        <v>18.4908</v>
      </c>
      <c r="L16" s="120">
        <f t="shared" si="1"/>
        <v>19.140999999999998</v>
      </c>
      <c r="M16" s="120">
        <f t="shared" si="1"/>
        <v>19.842999999999996</v>
      </c>
      <c r="N16" s="120">
        <f t="shared" si="1"/>
        <v>19.36</v>
      </c>
      <c r="O16" s="120">
        <f t="shared" si="1"/>
        <v>18.755120000000002</v>
      </c>
      <c r="P16" s="120">
        <f t="shared" si="1"/>
        <v>19.507000000000001</v>
      </c>
      <c r="Q16" s="120">
        <f t="shared" si="1"/>
        <v>19.873000000000001</v>
      </c>
      <c r="R16" s="120">
        <f t="shared" si="1"/>
        <v>19.375</v>
      </c>
      <c r="S16" s="120">
        <f t="shared" si="1"/>
        <v>19.838999999999999</v>
      </c>
      <c r="T16" s="120">
        <f t="shared" si="1"/>
        <v>18.576999999999998</v>
      </c>
      <c r="U16" s="120">
        <f t="shared" si="1"/>
        <v>18.516999999999999</v>
      </c>
      <c r="V16" s="120">
        <f t="shared" si="1"/>
        <v>19.752000000000002</v>
      </c>
      <c r="W16" s="120">
        <f t="shared" si="1"/>
        <v>20.636000000000003</v>
      </c>
      <c r="X16" s="120">
        <f t="shared" si="1"/>
        <v>20.088999999999999</v>
      </c>
      <c r="Y16" s="120">
        <f t="shared" si="1"/>
        <v>20.619000000000003</v>
      </c>
      <c r="Z16" s="120">
        <f t="shared" si="1"/>
        <v>19.757000000000001</v>
      </c>
      <c r="AA16" s="120">
        <f t="shared" si="1"/>
        <v>19.911000000000001</v>
      </c>
      <c r="AB16" s="120">
        <f t="shared" si="1"/>
        <v>19.954999999999998</v>
      </c>
      <c r="AC16" s="120">
        <f t="shared" si="1"/>
        <v>20.301000000000002</v>
      </c>
      <c r="AD16" s="120">
        <f t="shared" si="1"/>
        <v>19.746999999999996</v>
      </c>
      <c r="AE16" s="120">
        <f t="shared" si="1"/>
        <v>19.451000000000001</v>
      </c>
      <c r="AF16" s="120">
        <f t="shared" si="1"/>
        <v>26.066000000000003</v>
      </c>
      <c r="AG16" s="120">
        <f>AVERAGE(C16:AF16)</f>
        <v>19.803741300000002</v>
      </c>
      <c r="AH16" s="49"/>
    </row>
    <row r="17" spans="1:34" ht="21" customHeight="1" x14ac:dyDescent="0.4">
      <c r="A17" s="13" t="s">
        <v>29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49"/>
    </row>
    <row r="18" spans="1:34" ht="21" customHeight="1" x14ac:dyDescent="0.4">
      <c r="A18" s="11" t="s">
        <v>8</v>
      </c>
      <c r="B18" s="128">
        <v>16.11</v>
      </c>
      <c r="C18" s="128">
        <v>14.61</v>
      </c>
      <c r="D18" s="128">
        <v>13.72</v>
      </c>
      <c r="E18" s="128">
        <v>15.21</v>
      </c>
      <c r="F18" s="128">
        <v>15.67</v>
      </c>
      <c r="G18" s="128">
        <v>17.170000000000002</v>
      </c>
      <c r="H18" s="128">
        <v>16.68</v>
      </c>
      <c r="I18" s="128">
        <v>16.03</v>
      </c>
      <c r="J18" s="128">
        <v>14.76</v>
      </c>
      <c r="K18" s="128">
        <v>14.73</v>
      </c>
      <c r="L18" s="128">
        <v>16.05</v>
      </c>
      <c r="M18" s="128">
        <v>16.399999999999999</v>
      </c>
      <c r="N18" s="128">
        <v>18.23</v>
      </c>
      <c r="O18" s="128">
        <v>16.46</v>
      </c>
      <c r="P18" s="128">
        <v>18.079999999999998</v>
      </c>
      <c r="Q18" s="128">
        <v>16.690000000000001</v>
      </c>
      <c r="R18" s="128">
        <v>15.89</v>
      </c>
      <c r="S18" s="128">
        <v>15.63</v>
      </c>
      <c r="T18" s="128">
        <v>15.11</v>
      </c>
      <c r="U18" s="128">
        <v>16.97</v>
      </c>
      <c r="V18" s="128">
        <v>17.96</v>
      </c>
      <c r="W18" s="128">
        <v>16.350000000000001</v>
      </c>
      <c r="X18" s="128">
        <v>17.04</v>
      </c>
      <c r="Y18" s="128">
        <v>18.239999999999998</v>
      </c>
      <c r="Z18" s="128">
        <v>16.22</v>
      </c>
      <c r="AA18" s="128">
        <v>18.420000000000002</v>
      </c>
      <c r="AB18" s="128">
        <v>17.8</v>
      </c>
      <c r="AC18" s="128">
        <v>18.47</v>
      </c>
      <c r="AD18" s="128">
        <v>14.09</v>
      </c>
      <c r="AE18" s="128">
        <v>13.95</v>
      </c>
      <c r="AF18" s="128">
        <v>15.45</v>
      </c>
      <c r="AG18" s="184">
        <v>16.12</v>
      </c>
      <c r="AH18" s="95" t="s">
        <v>36</v>
      </c>
    </row>
    <row r="19" spans="1:34" ht="21" customHeight="1" x14ac:dyDescent="0.4">
      <c r="A19" s="15" t="s">
        <v>26</v>
      </c>
      <c r="B19" s="128">
        <v>0.32</v>
      </c>
      <c r="C19" s="128">
        <v>0</v>
      </c>
      <c r="D19" s="128">
        <v>0</v>
      </c>
      <c r="E19" s="128">
        <v>0</v>
      </c>
      <c r="F19" s="128">
        <v>0.32</v>
      </c>
      <c r="G19" s="128">
        <v>0.32</v>
      </c>
      <c r="H19" s="128">
        <v>0.32</v>
      </c>
      <c r="I19" s="128">
        <v>0.32</v>
      </c>
      <c r="J19" s="128">
        <v>0.32</v>
      </c>
      <c r="K19" s="128">
        <v>0.32</v>
      </c>
      <c r="L19" s="128">
        <v>0.32</v>
      </c>
      <c r="M19" s="128">
        <v>0.24</v>
      </c>
      <c r="N19" s="128">
        <v>0.32</v>
      </c>
      <c r="O19" s="128">
        <v>0.32</v>
      </c>
      <c r="P19" s="128">
        <v>0.32</v>
      </c>
      <c r="Q19" s="128">
        <v>0.24</v>
      </c>
      <c r="R19" s="128">
        <v>0.24</v>
      </c>
      <c r="S19" s="128">
        <v>0.24</v>
      </c>
      <c r="T19" s="128">
        <v>2</v>
      </c>
      <c r="U19" s="128">
        <v>0.31</v>
      </c>
      <c r="V19" s="128">
        <v>0.31</v>
      </c>
      <c r="W19" s="128">
        <v>0.31</v>
      </c>
      <c r="X19" s="128">
        <v>0.5</v>
      </c>
      <c r="Y19" s="128">
        <v>0.31</v>
      </c>
      <c r="Z19" s="185">
        <v>0.31</v>
      </c>
      <c r="AA19" s="185">
        <v>0</v>
      </c>
      <c r="AB19" s="185">
        <v>0</v>
      </c>
      <c r="AC19" s="185">
        <v>0.31</v>
      </c>
      <c r="AD19" s="185">
        <v>0.31</v>
      </c>
      <c r="AE19" s="185">
        <v>0.31</v>
      </c>
      <c r="AF19" s="185">
        <v>0.31</v>
      </c>
      <c r="AG19" s="153">
        <f>SUM(B19:AF19)</f>
        <v>9.7700000000000014</v>
      </c>
      <c r="AH19" s="153">
        <f>SUM(C19:AG19)</f>
        <v>19.220000000000002</v>
      </c>
    </row>
    <row r="20" spans="1:34" ht="21" customHeight="1" x14ac:dyDescent="0.4">
      <c r="A20" s="11" t="s">
        <v>9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62"/>
      <c r="AH20" s="49"/>
    </row>
    <row r="21" spans="1:34" ht="21" customHeight="1" x14ac:dyDescent="0.4">
      <c r="A21" s="11" t="s">
        <v>23</v>
      </c>
      <c r="B21" s="102">
        <v>68</v>
      </c>
      <c r="C21" s="102">
        <v>52</v>
      </c>
      <c r="D21" s="102">
        <v>58</v>
      </c>
      <c r="E21" s="102">
        <v>55</v>
      </c>
      <c r="F21" s="102">
        <v>60</v>
      </c>
      <c r="G21" s="102">
        <v>65</v>
      </c>
      <c r="H21" s="102">
        <v>62</v>
      </c>
      <c r="I21" s="102">
        <v>64</v>
      </c>
      <c r="J21" s="102">
        <v>58</v>
      </c>
      <c r="K21" s="102">
        <v>60</v>
      </c>
      <c r="L21" s="102">
        <v>55</v>
      </c>
      <c r="M21" s="102">
        <v>60</v>
      </c>
      <c r="N21" s="102">
        <v>88</v>
      </c>
      <c r="O21" s="102">
        <v>86</v>
      </c>
      <c r="P21" s="102">
        <v>70</v>
      </c>
      <c r="Q21" s="102">
        <v>65</v>
      </c>
      <c r="R21" s="102">
        <v>70</v>
      </c>
      <c r="S21" s="102">
        <v>56</v>
      </c>
      <c r="T21" s="102">
        <v>63</v>
      </c>
      <c r="U21" s="102">
        <v>65</v>
      </c>
      <c r="V21" s="149">
        <v>68</v>
      </c>
      <c r="W21" s="149">
        <v>70</v>
      </c>
      <c r="X21" s="149">
        <v>75</v>
      </c>
      <c r="Y21" s="149">
        <v>62</v>
      </c>
      <c r="Z21" s="149">
        <v>60</v>
      </c>
      <c r="AA21" s="149">
        <v>52</v>
      </c>
      <c r="AB21" s="149">
        <v>58</v>
      </c>
      <c r="AC21" s="149">
        <v>58</v>
      </c>
      <c r="AD21" s="149">
        <v>70</v>
      </c>
      <c r="AE21" s="149">
        <v>108</v>
      </c>
      <c r="AF21" s="149">
        <v>62</v>
      </c>
      <c r="AG21" s="150"/>
      <c r="AH21" s="49"/>
    </row>
    <row r="22" spans="1:34" ht="21" customHeight="1" x14ac:dyDescent="0.4">
      <c r="A22" s="11" t="s">
        <v>22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62"/>
      <c r="AH22" s="49"/>
    </row>
    <row r="23" spans="1:34" ht="21" customHeight="1" x14ac:dyDescent="0.4">
      <c r="A23" s="11" t="s">
        <v>24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62"/>
      <c r="AH23" s="49"/>
    </row>
    <row r="24" spans="1:34" ht="21" customHeight="1" x14ac:dyDescent="0.4">
      <c r="A24" s="11" t="s">
        <v>25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62"/>
      <c r="AH24" s="31"/>
    </row>
    <row r="25" spans="1:34" ht="21" customHeight="1" x14ac:dyDescent="0.4">
      <c r="A25" s="11" t="s">
        <v>17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62"/>
      <c r="AH25" s="49"/>
    </row>
    <row r="26" spans="1:34" ht="21" customHeight="1" x14ac:dyDescent="0.4">
      <c r="A26" s="11" t="s">
        <v>5</v>
      </c>
      <c r="B26" s="128">
        <v>0.54</v>
      </c>
      <c r="C26" s="128">
        <v>0.54</v>
      </c>
      <c r="D26" s="128">
        <v>0.54</v>
      </c>
      <c r="E26" s="128">
        <v>0.54</v>
      </c>
      <c r="F26" s="128">
        <v>0.45</v>
      </c>
      <c r="G26" s="128">
        <v>0.45</v>
      </c>
      <c r="H26" s="128">
        <v>0.45</v>
      </c>
      <c r="I26" s="128">
        <v>0.45</v>
      </c>
      <c r="J26" s="128">
        <v>0.45</v>
      </c>
      <c r="K26" s="128">
        <v>0.45</v>
      </c>
      <c r="L26" s="128">
        <v>0.45</v>
      </c>
      <c r="M26" s="128">
        <v>0.45</v>
      </c>
      <c r="N26" s="128">
        <v>0.36</v>
      </c>
      <c r="O26" s="128">
        <v>0.36</v>
      </c>
      <c r="P26" s="128">
        <v>0.36</v>
      </c>
      <c r="Q26" s="128">
        <v>0.36</v>
      </c>
      <c r="R26" s="128">
        <v>0.36</v>
      </c>
      <c r="S26" s="128">
        <v>0.36</v>
      </c>
      <c r="T26" s="128">
        <v>0.36</v>
      </c>
      <c r="U26" s="128">
        <v>0.36</v>
      </c>
      <c r="V26" s="128">
        <v>0.36</v>
      </c>
      <c r="W26" s="128">
        <v>0.36</v>
      </c>
      <c r="X26" s="128">
        <v>0.36</v>
      </c>
      <c r="Y26" s="128">
        <v>0.36</v>
      </c>
      <c r="Z26" s="185">
        <v>0.36</v>
      </c>
      <c r="AA26" s="185">
        <v>0.17</v>
      </c>
      <c r="AB26" s="185">
        <v>0.17</v>
      </c>
      <c r="AC26" s="185">
        <v>0.17</v>
      </c>
      <c r="AD26" s="185">
        <v>0.17</v>
      </c>
      <c r="AE26" s="185">
        <v>0.17</v>
      </c>
      <c r="AF26" s="185">
        <v>0.17</v>
      </c>
      <c r="AG26" s="62"/>
      <c r="AH26" s="49"/>
    </row>
    <row r="27" spans="1:34" ht="21" customHeight="1" x14ac:dyDescent="0.4">
      <c r="A27" s="11" t="s">
        <v>10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49"/>
    </row>
    <row r="28" spans="1:34" ht="21" customHeight="1" x14ac:dyDescent="0.4">
      <c r="A28" s="11" t="s">
        <v>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49"/>
    </row>
    <row r="29" spans="1:34" ht="21" customHeight="1" x14ac:dyDescent="0.4">
      <c r="A29" s="7"/>
      <c r="B29" s="120">
        <f>SUM(B18+B19+B20+B25+B26+B27+B28)</f>
        <v>16.97</v>
      </c>
      <c r="C29" s="120">
        <f t="shared" ref="C29:AE29" si="2">SUM(C18+C19+C20+C25+C26+C27+C28)</f>
        <v>15.149999999999999</v>
      </c>
      <c r="D29" s="120">
        <f t="shared" si="2"/>
        <v>14.260000000000002</v>
      </c>
      <c r="E29" s="120">
        <f t="shared" si="2"/>
        <v>15.75</v>
      </c>
      <c r="F29" s="120">
        <f t="shared" si="2"/>
        <v>16.440000000000001</v>
      </c>
      <c r="G29" s="120">
        <f t="shared" si="2"/>
        <v>17.940000000000001</v>
      </c>
      <c r="H29" s="120">
        <f t="shared" si="2"/>
        <v>17.45</v>
      </c>
      <c r="I29" s="120">
        <f t="shared" si="2"/>
        <v>16.8</v>
      </c>
      <c r="J29" s="120">
        <f t="shared" si="2"/>
        <v>15.53</v>
      </c>
      <c r="K29" s="120">
        <f t="shared" si="2"/>
        <v>15.5</v>
      </c>
      <c r="L29" s="120">
        <f t="shared" si="2"/>
        <v>16.82</v>
      </c>
      <c r="M29" s="120">
        <f t="shared" si="2"/>
        <v>17.089999999999996</v>
      </c>
      <c r="N29" s="120">
        <f t="shared" si="2"/>
        <v>18.91</v>
      </c>
      <c r="O29" s="120">
        <f t="shared" si="2"/>
        <v>17.14</v>
      </c>
      <c r="P29" s="120">
        <f t="shared" si="2"/>
        <v>18.759999999999998</v>
      </c>
      <c r="Q29" s="120">
        <f t="shared" si="2"/>
        <v>17.29</v>
      </c>
      <c r="R29" s="120">
        <f t="shared" si="2"/>
        <v>16.489999999999998</v>
      </c>
      <c r="S29" s="120">
        <f t="shared" si="2"/>
        <v>16.23</v>
      </c>
      <c r="T29" s="120">
        <f t="shared" si="2"/>
        <v>17.47</v>
      </c>
      <c r="U29" s="120">
        <f t="shared" si="2"/>
        <v>17.639999999999997</v>
      </c>
      <c r="V29" s="120">
        <f t="shared" si="2"/>
        <v>18.63</v>
      </c>
      <c r="W29" s="120">
        <f t="shared" si="2"/>
        <v>17.02</v>
      </c>
      <c r="X29" s="120">
        <f t="shared" si="2"/>
        <v>17.899999999999999</v>
      </c>
      <c r="Y29" s="120">
        <f t="shared" si="2"/>
        <v>18.909999999999997</v>
      </c>
      <c r="Z29" s="120">
        <f t="shared" si="2"/>
        <v>16.889999999999997</v>
      </c>
      <c r="AA29" s="120">
        <f t="shared" si="2"/>
        <v>18.590000000000003</v>
      </c>
      <c r="AB29" s="120">
        <f t="shared" si="2"/>
        <v>17.970000000000002</v>
      </c>
      <c r="AC29" s="120">
        <f t="shared" si="2"/>
        <v>18.95</v>
      </c>
      <c r="AD29" s="120">
        <f t="shared" si="2"/>
        <v>14.57</v>
      </c>
      <c r="AE29" s="120">
        <f t="shared" si="2"/>
        <v>14.43</v>
      </c>
      <c r="AF29" s="120">
        <f>SUM(AF18+AF19+AF20+AF25+AF26+AF27+AF28)</f>
        <v>15.93</v>
      </c>
      <c r="AG29" s="120">
        <f>AVERAGE(C29:AF29)</f>
        <v>16.948333333333331</v>
      </c>
      <c r="AH29" s="33"/>
    </row>
    <row r="30" spans="1:34" ht="21" customHeight="1" x14ac:dyDescent="0.4">
      <c r="A30" s="8" t="s">
        <v>11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120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33" t="s">
        <v>37</v>
      </c>
    </row>
    <row r="31" spans="1:34" ht="21" customHeight="1" x14ac:dyDescent="0.4">
      <c r="A31" s="7" t="s">
        <v>12</v>
      </c>
      <c r="B31" s="66">
        <v>2.363712</v>
      </c>
      <c r="C31" s="66">
        <v>4.1713279999999999</v>
      </c>
      <c r="D31" s="66">
        <v>1.199552</v>
      </c>
      <c r="E31" s="66">
        <v>1.2654080000000001</v>
      </c>
      <c r="F31" s="66">
        <v>1.8080639999999999</v>
      </c>
      <c r="G31" s="66">
        <v>0.95977599999999996</v>
      </c>
      <c r="H31" s="66">
        <v>0.95977599999999996</v>
      </c>
      <c r="I31" s="66">
        <v>0.99097599999999997</v>
      </c>
      <c r="J31" s="66">
        <v>0</v>
      </c>
      <c r="K31" s="66">
        <v>0</v>
      </c>
      <c r="L31" s="66">
        <v>1.0538879999999999</v>
      </c>
      <c r="M31" s="62">
        <v>1.246016</v>
      </c>
      <c r="N31" s="66">
        <v>1.299328</v>
      </c>
      <c r="O31" s="66">
        <v>1.7667839999999999</v>
      </c>
      <c r="P31" s="66">
        <v>2.0536319999999999</v>
      </c>
      <c r="Q31" s="66">
        <v>2.3328000000000002</v>
      </c>
      <c r="R31" s="66">
        <v>2.2513920000000001</v>
      </c>
      <c r="S31" s="66">
        <v>1.4792959999999999</v>
      </c>
      <c r="T31" s="66">
        <v>1.218432</v>
      </c>
      <c r="U31" s="66">
        <v>1.3712</v>
      </c>
      <c r="V31" s="66">
        <v>1.6426879999999999</v>
      </c>
      <c r="W31" s="66">
        <v>1.6863360000000001</v>
      </c>
      <c r="X31" s="66">
        <v>1.9021440000000001</v>
      </c>
      <c r="Y31" s="66">
        <v>1.9088639999999999</v>
      </c>
      <c r="Z31" s="66">
        <v>0.96857599999999999</v>
      </c>
      <c r="AA31" s="66">
        <v>1.5585279999999999</v>
      </c>
      <c r="AB31" s="66">
        <v>1.7738879999999999</v>
      </c>
      <c r="AC31" s="66">
        <v>1.8626560000000001</v>
      </c>
      <c r="AD31" s="66">
        <v>1.4274560000000001</v>
      </c>
      <c r="AE31" s="66">
        <v>1.9812479999999999</v>
      </c>
      <c r="AF31" s="66">
        <v>1.6</v>
      </c>
      <c r="AG31" s="152"/>
      <c r="AH31" s="33" t="s">
        <v>34</v>
      </c>
    </row>
    <row r="32" spans="1:34" ht="21" customHeight="1" x14ac:dyDescent="0.4">
      <c r="A32" s="7" t="s">
        <v>27</v>
      </c>
      <c r="B32" s="151">
        <v>0</v>
      </c>
      <c r="C32" s="151">
        <v>0</v>
      </c>
      <c r="D32" s="151">
        <v>0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2.3415680000000001</v>
      </c>
      <c r="K32" s="151">
        <v>2.220672</v>
      </c>
      <c r="L32" s="151">
        <v>0</v>
      </c>
      <c r="M32" s="62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3">
        <f>SUM(B32:AF32)</f>
        <v>4.5622400000000001</v>
      </c>
      <c r="AH32" s="122">
        <v>0</v>
      </c>
    </row>
    <row r="33" spans="1:33" ht="21" customHeight="1" x14ac:dyDescent="0.4">
      <c r="A33" s="7" t="s">
        <v>4</v>
      </c>
      <c r="B33" s="78">
        <v>0.92210000000000036</v>
      </c>
      <c r="C33" s="151">
        <v>2.4471000000000345</v>
      </c>
      <c r="D33" s="151">
        <v>1.1640999999999624</v>
      </c>
      <c r="E33" s="151">
        <v>1.2398000000000025</v>
      </c>
      <c r="F33" s="151">
        <v>1.1936000000000035</v>
      </c>
      <c r="G33" s="151">
        <v>0.61564000000004171</v>
      </c>
      <c r="H33" s="151">
        <v>0.61562999999995327</v>
      </c>
      <c r="I33" s="151">
        <v>1.0212300000000027</v>
      </c>
      <c r="J33" s="78">
        <v>1.2216000000000236</v>
      </c>
      <c r="K33" s="78">
        <v>1.044399999999996</v>
      </c>
      <c r="L33" s="78">
        <v>1.7799999999999727</v>
      </c>
      <c r="M33" s="62">
        <v>1.6654000000000337</v>
      </c>
      <c r="N33" s="78">
        <v>1.4372000000000185</v>
      </c>
      <c r="O33" s="78">
        <v>1.7715000000000032</v>
      </c>
      <c r="P33" s="78">
        <v>1.3438999999999623</v>
      </c>
      <c r="Q33" s="78">
        <v>1.7911000000000286</v>
      </c>
      <c r="R33" s="151">
        <v>1.6152999999999906</v>
      </c>
      <c r="S33" s="151">
        <v>1.6834999999999809</v>
      </c>
      <c r="T33" s="151">
        <v>1.6070000000000277</v>
      </c>
      <c r="U33" s="151">
        <v>1.6268999999999778</v>
      </c>
      <c r="V33" s="151">
        <v>1.4216000000000122</v>
      </c>
      <c r="W33" s="151">
        <v>1.7085999999999899</v>
      </c>
      <c r="X33" s="151">
        <v>1.6351999999999975</v>
      </c>
      <c r="Y33" s="151">
        <v>1.6019000000000005</v>
      </c>
      <c r="Z33" s="151">
        <v>1.7595999999999776</v>
      </c>
      <c r="AA33" s="151">
        <v>1.4739500000000021</v>
      </c>
      <c r="AB33" s="151">
        <v>1.4739500000000021</v>
      </c>
      <c r="AC33" s="151">
        <v>1.5176000000000158</v>
      </c>
      <c r="AD33" s="151">
        <v>1.584699999999998</v>
      </c>
      <c r="AE33" s="151">
        <v>1.4152000000000271</v>
      </c>
      <c r="AF33" s="151">
        <v>1.5</v>
      </c>
      <c r="AG33" s="152"/>
    </row>
    <row r="34" spans="1:33" ht="21" customHeight="1" x14ac:dyDescent="0.4">
      <c r="A34" s="7" t="s">
        <v>13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120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</row>
    <row r="35" spans="1:33" ht="21" customHeight="1" x14ac:dyDescent="0.4">
      <c r="A35" s="7" t="s">
        <v>10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120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</row>
    <row r="36" spans="1:33" ht="21" customHeight="1" x14ac:dyDescent="0.4">
      <c r="A36" s="8"/>
      <c r="B36" s="120">
        <f t="shared" ref="B36:AE37" si="3">SUM(B31:B35)</f>
        <v>3.2858120000000004</v>
      </c>
      <c r="C36" s="120">
        <f t="shared" si="3"/>
        <v>6.6184280000000344</v>
      </c>
      <c r="D36" s="120">
        <f t="shared" si="3"/>
        <v>2.3636519999999623</v>
      </c>
      <c r="E36" s="120">
        <f t="shared" si="3"/>
        <v>2.5052080000000023</v>
      </c>
      <c r="F36" s="120">
        <f t="shared" si="3"/>
        <v>3.0016640000000034</v>
      </c>
      <c r="G36" s="120">
        <f t="shared" si="3"/>
        <v>1.5754160000000417</v>
      </c>
      <c r="H36" s="120">
        <f t="shared" si="3"/>
        <v>1.5754059999999532</v>
      </c>
      <c r="I36" s="120">
        <f t="shared" si="3"/>
        <v>2.0122060000000026</v>
      </c>
      <c r="J36" s="120">
        <f t="shared" si="3"/>
        <v>3.5631680000000236</v>
      </c>
      <c r="K36" s="120">
        <f t="shared" si="3"/>
        <v>3.265071999999996</v>
      </c>
      <c r="L36" s="120">
        <f t="shared" si="3"/>
        <v>2.8338879999999724</v>
      </c>
      <c r="M36" s="120">
        <f t="shared" si="3"/>
        <v>2.9114160000000338</v>
      </c>
      <c r="N36" s="120">
        <f t="shared" si="3"/>
        <v>2.7365280000000185</v>
      </c>
      <c r="O36" s="120">
        <f t="shared" si="3"/>
        <v>3.5382840000000031</v>
      </c>
      <c r="P36" s="120">
        <f t="shared" si="3"/>
        <v>3.3975319999999622</v>
      </c>
      <c r="Q36" s="120">
        <f t="shared" si="3"/>
        <v>4.1239000000000292</v>
      </c>
      <c r="R36" s="120">
        <f t="shared" si="3"/>
        <v>3.8666919999999907</v>
      </c>
      <c r="S36" s="120">
        <f t="shared" si="3"/>
        <v>3.1627959999999806</v>
      </c>
      <c r="T36" s="120">
        <f t="shared" si="3"/>
        <v>2.8254320000000277</v>
      </c>
      <c r="U36" s="120">
        <f t="shared" si="3"/>
        <v>2.9980999999999778</v>
      </c>
      <c r="V36" s="120">
        <f t="shared" si="3"/>
        <v>3.0642880000000119</v>
      </c>
      <c r="W36" s="120">
        <f t="shared" si="3"/>
        <v>3.3949359999999897</v>
      </c>
      <c r="X36" s="120">
        <f t="shared" si="3"/>
        <v>3.5373439999999974</v>
      </c>
      <c r="Y36" s="120">
        <f t="shared" si="3"/>
        <v>3.5107640000000004</v>
      </c>
      <c r="Z36" s="120">
        <f t="shared" si="3"/>
        <v>2.7281759999999777</v>
      </c>
      <c r="AA36" s="120">
        <f t="shared" si="3"/>
        <v>3.032478000000002</v>
      </c>
      <c r="AB36" s="120">
        <f t="shared" si="3"/>
        <v>3.247838000000002</v>
      </c>
      <c r="AC36" s="120">
        <f t="shared" si="3"/>
        <v>3.3802560000000161</v>
      </c>
      <c r="AD36" s="120">
        <f t="shared" si="3"/>
        <v>3.0121559999999983</v>
      </c>
      <c r="AE36" s="120">
        <f t="shared" si="3"/>
        <v>3.396448000000027</v>
      </c>
      <c r="AF36" s="120">
        <f>SUM(AF31:AF35)</f>
        <v>3.1</v>
      </c>
      <c r="AG36" s="120">
        <f>AVERAGE(B36:AE36)</f>
        <v>3.1488428000000011</v>
      </c>
    </row>
    <row r="37" spans="1:33" ht="21" customHeight="1" x14ac:dyDescent="0.4">
      <c r="A37" s="8" t="s">
        <v>30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120"/>
    </row>
    <row r="38" spans="1:33" ht="21" customHeight="1" x14ac:dyDescent="0.4">
      <c r="A38" s="7" t="s">
        <v>4</v>
      </c>
      <c r="B38" s="188">
        <v>0.5</v>
      </c>
      <c r="C38" s="188">
        <v>0.5</v>
      </c>
      <c r="D38" s="188">
        <v>0.5</v>
      </c>
      <c r="E38" s="188">
        <v>0.5</v>
      </c>
      <c r="F38" s="188">
        <v>0.5</v>
      </c>
      <c r="G38" s="188">
        <v>0.5</v>
      </c>
      <c r="H38" s="188">
        <v>0.5</v>
      </c>
      <c r="I38" s="188">
        <v>0.5</v>
      </c>
      <c r="J38" s="188">
        <v>0.5</v>
      </c>
      <c r="K38" s="188">
        <v>0.5</v>
      </c>
      <c r="L38" s="188">
        <v>0.5</v>
      </c>
      <c r="M38" s="188">
        <v>0.5</v>
      </c>
      <c r="N38" s="188">
        <v>0.5</v>
      </c>
      <c r="O38" s="188">
        <v>0.5</v>
      </c>
      <c r="P38" s="188">
        <v>0.5</v>
      </c>
      <c r="Q38" s="188">
        <v>0.5</v>
      </c>
      <c r="R38" s="188">
        <v>0.5</v>
      </c>
      <c r="S38" s="188">
        <v>0.5</v>
      </c>
      <c r="T38" s="188">
        <v>0.5</v>
      </c>
      <c r="U38" s="188">
        <v>0.5</v>
      </c>
      <c r="V38" s="188">
        <v>0.5</v>
      </c>
      <c r="W38" s="188">
        <v>0.5</v>
      </c>
      <c r="X38" s="188">
        <v>0.5</v>
      </c>
      <c r="Y38" s="188">
        <v>0.5</v>
      </c>
      <c r="Z38" s="188">
        <v>0.5</v>
      </c>
      <c r="AA38" s="188">
        <v>0.5</v>
      </c>
      <c r="AB38" s="188">
        <v>0.5</v>
      </c>
      <c r="AC38" s="188">
        <v>0.5</v>
      </c>
      <c r="AD38" s="188">
        <v>0.5</v>
      </c>
      <c r="AE38" s="188">
        <v>0.5</v>
      </c>
      <c r="AF38" s="188">
        <v>0.5</v>
      </c>
      <c r="AG38" s="120">
        <f>AVERAGE(C38:AF38)</f>
        <v>0.5</v>
      </c>
    </row>
    <row r="39" spans="1:33" ht="21" customHeight="1" x14ac:dyDescent="0.4">
      <c r="A39" s="7" t="s">
        <v>15</v>
      </c>
      <c r="B39" s="68">
        <f t="shared" ref="B39:AF39" si="4">B9+B16+B29+B36+B38</f>
        <v>55.503540499999993</v>
      </c>
      <c r="C39" s="68">
        <f t="shared" si="4"/>
        <v>58.650163500000033</v>
      </c>
      <c r="D39" s="68">
        <f t="shared" si="4"/>
        <v>49.760368999999969</v>
      </c>
      <c r="E39" s="68">
        <f t="shared" si="4"/>
        <v>51.874254000000001</v>
      </c>
      <c r="F39" s="68">
        <f t="shared" si="4"/>
        <v>53.074970000000008</v>
      </c>
      <c r="G39" s="68">
        <f t="shared" si="4"/>
        <v>54.154837000000036</v>
      </c>
      <c r="H39" s="68">
        <f t="shared" si="4"/>
        <v>52.608134999999955</v>
      </c>
      <c r="I39" s="68">
        <f t="shared" si="4"/>
        <v>59.654077000000001</v>
      </c>
      <c r="J39" s="68">
        <f t="shared" si="4"/>
        <v>50.863232000000025</v>
      </c>
      <c r="K39" s="68">
        <f t="shared" si="4"/>
        <v>52.125954999999998</v>
      </c>
      <c r="L39" s="68">
        <f t="shared" si="4"/>
        <v>56.278511749999971</v>
      </c>
      <c r="M39" s="68">
        <f t="shared" si="4"/>
        <v>55.343019750000025</v>
      </c>
      <c r="N39" s="68">
        <f t="shared" si="4"/>
        <v>55.280627250000023</v>
      </c>
      <c r="O39" s="68">
        <f t="shared" si="4"/>
        <v>54.963235250000011</v>
      </c>
      <c r="P39" s="68">
        <f t="shared" si="4"/>
        <v>56.176931999999965</v>
      </c>
      <c r="Q39" s="68">
        <f t="shared" si="4"/>
        <v>58.224650000000025</v>
      </c>
      <c r="R39" s="68">
        <f t="shared" si="4"/>
        <v>58.362478999999986</v>
      </c>
      <c r="S39" s="68">
        <f t="shared" si="4"/>
        <v>55.880992999999982</v>
      </c>
      <c r="T39" s="68">
        <f t="shared" si="4"/>
        <v>55.056355000000025</v>
      </c>
      <c r="U39" s="68">
        <f t="shared" si="4"/>
        <v>53.071079999999981</v>
      </c>
      <c r="V39" s="68">
        <f t="shared" si="4"/>
        <v>55.863375000000012</v>
      </c>
      <c r="W39" s="68">
        <f t="shared" si="4"/>
        <v>54.769871999999992</v>
      </c>
      <c r="X39" s="68">
        <f t="shared" si="4"/>
        <v>57.605953</v>
      </c>
      <c r="Y39" s="68">
        <f t="shared" si="4"/>
        <v>60.017559000000006</v>
      </c>
      <c r="Z39" s="68">
        <f t="shared" si="4"/>
        <v>56.013824999999969</v>
      </c>
      <c r="AA39" s="68">
        <f t="shared" si="4"/>
        <v>58.407816000000011</v>
      </c>
      <c r="AB39" s="68">
        <f t="shared" si="4"/>
        <v>56.532244000000006</v>
      </c>
      <c r="AC39" s="68">
        <f t="shared" si="4"/>
        <v>57.054689000000025</v>
      </c>
      <c r="AD39" s="68">
        <f t="shared" si="4"/>
        <v>51.046127799999994</v>
      </c>
      <c r="AE39" s="68">
        <f t="shared" si="4"/>
        <v>51.267081250000025</v>
      </c>
      <c r="AF39" s="68">
        <f t="shared" si="4"/>
        <v>62.404789000000008</v>
      </c>
      <c r="AG39" s="120">
        <f>AVERAGE(C39:AF39)</f>
        <v>55.412906884999998</v>
      </c>
    </row>
    <row r="40" spans="1:33" ht="21" customHeight="1" x14ac:dyDescent="0.4">
      <c r="A40" s="7" t="s">
        <v>16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</row>
    <row r="41" spans="1:33" ht="21" customHeight="1" x14ac:dyDescent="0.4">
      <c r="A41" s="8" t="s">
        <v>20</v>
      </c>
      <c r="B41" s="120">
        <f t="shared" ref="B41:AE41" si="5">B39-B40</f>
        <v>55.503540499999993</v>
      </c>
      <c r="C41" s="120">
        <f t="shared" si="5"/>
        <v>58.650163500000033</v>
      </c>
      <c r="D41" s="120">
        <f t="shared" si="5"/>
        <v>49.760368999999969</v>
      </c>
      <c r="E41" s="120">
        <f t="shared" si="5"/>
        <v>51.874254000000001</v>
      </c>
      <c r="F41" s="120">
        <f t="shared" si="5"/>
        <v>53.074970000000008</v>
      </c>
      <c r="G41" s="120">
        <f t="shared" si="5"/>
        <v>54.154837000000036</v>
      </c>
      <c r="H41" s="120">
        <f t="shared" si="5"/>
        <v>52.608134999999955</v>
      </c>
      <c r="I41" s="120">
        <f t="shared" si="5"/>
        <v>59.654077000000001</v>
      </c>
      <c r="J41" s="120">
        <f t="shared" si="5"/>
        <v>50.863232000000025</v>
      </c>
      <c r="K41" s="120">
        <f t="shared" si="5"/>
        <v>52.125954999999998</v>
      </c>
      <c r="L41" s="120">
        <f t="shared" si="5"/>
        <v>56.278511749999971</v>
      </c>
      <c r="M41" s="120">
        <f t="shared" si="5"/>
        <v>55.343019750000025</v>
      </c>
      <c r="N41" s="120">
        <f t="shared" si="5"/>
        <v>55.280627250000023</v>
      </c>
      <c r="O41" s="120">
        <f t="shared" si="5"/>
        <v>54.963235250000011</v>
      </c>
      <c r="P41" s="120">
        <f t="shared" si="5"/>
        <v>56.176931999999965</v>
      </c>
      <c r="Q41" s="120">
        <f t="shared" si="5"/>
        <v>58.224650000000025</v>
      </c>
      <c r="R41" s="120">
        <f t="shared" si="5"/>
        <v>58.362478999999986</v>
      </c>
      <c r="S41" s="120">
        <f t="shared" si="5"/>
        <v>55.880992999999982</v>
      </c>
      <c r="T41" s="120">
        <f t="shared" si="5"/>
        <v>55.056355000000025</v>
      </c>
      <c r="U41" s="120">
        <f t="shared" si="5"/>
        <v>53.071079999999981</v>
      </c>
      <c r="V41" s="120">
        <f t="shared" si="5"/>
        <v>55.863375000000012</v>
      </c>
      <c r="W41" s="120">
        <f t="shared" si="5"/>
        <v>54.769871999999992</v>
      </c>
      <c r="X41" s="120">
        <f t="shared" si="5"/>
        <v>57.605953</v>
      </c>
      <c r="Y41" s="120">
        <f t="shared" si="5"/>
        <v>60.017559000000006</v>
      </c>
      <c r="Z41" s="120">
        <f t="shared" si="5"/>
        <v>56.013824999999969</v>
      </c>
      <c r="AA41" s="120">
        <f t="shared" si="5"/>
        <v>58.407816000000011</v>
      </c>
      <c r="AB41" s="120">
        <f t="shared" si="5"/>
        <v>56.532244000000006</v>
      </c>
      <c r="AC41" s="120">
        <f t="shared" si="5"/>
        <v>57.054689000000025</v>
      </c>
      <c r="AD41" s="120">
        <f t="shared" si="5"/>
        <v>51.046127799999994</v>
      </c>
      <c r="AE41" s="120">
        <f t="shared" si="5"/>
        <v>51.267081250000025</v>
      </c>
      <c r="AF41" s="120">
        <f>AF39-AF40</f>
        <v>62.404789000000008</v>
      </c>
      <c r="AG41" s="120">
        <f>AVERAGE(B41:AF41)</f>
        <v>55.415830549999995</v>
      </c>
    </row>
    <row r="42" spans="1:33" x14ac:dyDescent="0.4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x14ac:dyDescent="0.4">
      <c r="A43" s="31" t="s">
        <v>32</v>
      </c>
      <c r="B43" s="11"/>
      <c r="C43" s="11"/>
      <c r="D43" s="11"/>
      <c r="E43" s="11"/>
      <c r="F43" s="11"/>
      <c r="G43" s="11"/>
      <c r="H43" s="11"/>
      <c r="I43" s="14"/>
      <c r="J43" s="14"/>
      <c r="K43" s="14"/>
      <c r="L43" s="14"/>
      <c r="M43" s="14"/>
      <c r="N43" s="14"/>
      <c r="O43" s="14"/>
      <c r="P43" s="14"/>
      <c r="Q43" s="15"/>
      <c r="R43" s="15"/>
      <c r="S43" s="11"/>
      <c r="T43" s="11"/>
      <c r="U43" s="11"/>
      <c r="V43" s="11"/>
      <c r="W43" s="11"/>
      <c r="X43" s="11"/>
      <c r="Y43" s="11"/>
      <c r="Z43" s="14"/>
      <c r="AA43" s="14"/>
      <c r="AB43" s="14"/>
      <c r="AC43" s="14"/>
      <c r="AD43" s="14"/>
      <c r="AE43" s="14"/>
      <c r="AF43" s="14"/>
      <c r="AG43" s="14"/>
    </row>
    <row r="44" spans="1:33" x14ac:dyDescent="0.4">
      <c r="A44" s="49" t="s">
        <v>33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6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16"/>
    </row>
    <row r="45" spans="1:33" x14ac:dyDescent="0.4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6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</row>
    <row r="46" spans="1:33" x14ac:dyDescent="0.4">
      <c r="B46" s="77"/>
      <c r="C46" s="76"/>
      <c r="D46" s="76"/>
      <c r="E46" s="76"/>
      <c r="F46" s="76"/>
      <c r="G46" s="76"/>
      <c r="H46" s="76"/>
      <c r="I46" s="76"/>
      <c r="J46" s="78"/>
      <c r="K46" s="78"/>
      <c r="L46" s="78"/>
      <c r="M46" s="77"/>
      <c r="N46" s="129"/>
      <c r="O46" s="77"/>
      <c r="P46" s="77"/>
      <c r="Q46" s="77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</row>
    <row r="47" spans="1:33" x14ac:dyDescent="0.4">
      <c r="N47" s="66"/>
    </row>
    <row r="48" spans="1:33" x14ac:dyDescent="0.4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</row>
    <row r="49" spans="2:32" x14ac:dyDescent="0.4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</row>
    <row r="50" spans="2:32" x14ac:dyDescent="0.4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</row>
    <row r="51" spans="2:32" x14ac:dyDescent="0.4">
      <c r="N51" s="66"/>
    </row>
    <row r="52" spans="2:32" x14ac:dyDescent="0.4">
      <c r="N52" s="66"/>
    </row>
    <row r="53" spans="2:32" x14ac:dyDescent="0.4">
      <c r="N53" s="66"/>
    </row>
    <row r="54" spans="2:32" x14ac:dyDescent="0.4">
      <c r="N54" s="66"/>
    </row>
    <row r="55" spans="2:32" x14ac:dyDescent="0.4">
      <c r="N55" s="66"/>
    </row>
    <row r="56" spans="2:32" x14ac:dyDescent="0.4">
      <c r="N56" s="66"/>
    </row>
    <row r="57" spans="2:32" x14ac:dyDescent="0.4">
      <c r="N57" s="66"/>
    </row>
    <row r="58" spans="2:32" x14ac:dyDescent="0.4">
      <c r="N58" s="66"/>
    </row>
    <row r="59" spans="2:32" x14ac:dyDescent="0.4">
      <c r="N59" s="66"/>
    </row>
    <row r="60" spans="2:32" x14ac:dyDescent="0.4">
      <c r="N60" s="66"/>
    </row>
    <row r="61" spans="2:32" x14ac:dyDescent="0.4">
      <c r="N61" s="66"/>
    </row>
    <row r="62" spans="2:32" x14ac:dyDescent="0.4">
      <c r="N62" s="66"/>
    </row>
    <row r="63" spans="2:32" x14ac:dyDescent="0.4">
      <c r="N63" s="66"/>
    </row>
    <row r="64" spans="2:32" x14ac:dyDescent="0.4">
      <c r="N64" s="66"/>
    </row>
    <row r="65" spans="14:14" x14ac:dyDescent="0.4">
      <c r="N65" s="66"/>
    </row>
    <row r="66" spans="14:14" x14ac:dyDescent="0.4">
      <c r="N66" s="66"/>
    </row>
    <row r="67" spans="14:14" x14ac:dyDescent="0.4">
      <c r="N67" s="66"/>
    </row>
    <row r="68" spans="14:14" x14ac:dyDescent="0.4">
      <c r="N68" s="66"/>
    </row>
    <row r="69" spans="14:14" x14ac:dyDescent="0.4">
      <c r="N69" s="66"/>
    </row>
    <row r="70" spans="14:14" x14ac:dyDescent="0.4">
      <c r="N70" s="66"/>
    </row>
    <row r="71" spans="14:14" x14ac:dyDescent="0.4">
      <c r="N71" s="66"/>
    </row>
    <row r="72" spans="14:14" x14ac:dyDescent="0.4">
      <c r="N72" s="66"/>
    </row>
    <row r="73" spans="14:14" x14ac:dyDescent="0.4">
      <c r="N73" s="66"/>
    </row>
    <row r="74" spans="14:14" x14ac:dyDescent="0.4">
      <c r="N74" s="66"/>
    </row>
  </sheetData>
  <phoneticPr fontId="18" type="noConversion"/>
  <pageMargins left="0.35" right="0.21" top="0.51" bottom="0.51" header="0.5" footer="0.5"/>
  <pageSetup scale="35" orientation="landscape" horizontalDpi="429496729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50" zoomScaleNormal="50" zoomScalePageLayoutView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O43" sqref="O43"/>
    </sheetView>
  </sheetViews>
  <sheetFormatPr defaultColWidth="11.53515625" defaultRowHeight="20.25" customHeight="1" x14ac:dyDescent="0.4"/>
  <cols>
    <col min="1" max="1" width="32.3046875" style="12" customWidth="1"/>
    <col min="2" max="33" width="8.3046875" style="12" customWidth="1"/>
    <col min="34" max="34" width="17.23046875" style="12" customWidth="1"/>
    <col min="35" max="16384" width="11.53515625" style="12"/>
  </cols>
  <sheetData>
    <row r="1" spans="1:34" ht="21" customHeight="1" x14ac:dyDescent="0.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4" ht="21" customHeight="1" x14ac:dyDescent="0.4">
      <c r="A2" s="1">
        <v>44409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4" ht="21" customHeight="1" x14ac:dyDescent="0.4">
      <c r="A3" s="3" t="s">
        <v>19</v>
      </c>
      <c r="Z3" s="4"/>
      <c r="AA3" s="17"/>
      <c r="AB3" s="4"/>
      <c r="AC3" s="4"/>
      <c r="AD3" s="4"/>
      <c r="AE3" s="4"/>
      <c r="AF3" s="4"/>
      <c r="AG3" s="4"/>
      <c r="AH3" s="165" t="s">
        <v>39</v>
      </c>
    </row>
    <row r="4" spans="1:34" ht="21" customHeight="1" x14ac:dyDescent="0.4">
      <c r="A4" s="7"/>
      <c r="B4" s="148">
        <v>1</v>
      </c>
      <c r="C4" s="148">
        <v>2</v>
      </c>
      <c r="D4" s="148">
        <v>3</v>
      </c>
      <c r="E4" s="148">
        <v>4</v>
      </c>
      <c r="F4" s="148">
        <v>5</v>
      </c>
      <c r="G4" s="148">
        <v>6</v>
      </c>
      <c r="H4" s="148">
        <v>7</v>
      </c>
      <c r="I4" s="148">
        <v>8</v>
      </c>
      <c r="J4" s="148">
        <v>9</v>
      </c>
      <c r="K4" s="148">
        <v>10</v>
      </c>
      <c r="L4" s="148">
        <v>11</v>
      </c>
      <c r="M4" s="148">
        <v>12</v>
      </c>
      <c r="N4" s="148">
        <v>13</v>
      </c>
      <c r="O4" s="148">
        <v>14</v>
      </c>
      <c r="P4" s="148">
        <v>15</v>
      </c>
      <c r="Q4" s="146">
        <v>16</v>
      </c>
      <c r="R4" s="146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46">
        <v>25</v>
      </c>
      <c r="AA4" s="146">
        <v>26</v>
      </c>
      <c r="AB4" s="146">
        <v>27</v>
      </c>
      <c r="AC4" s="146">
        <v>28</v>
      </c>
      <c r="AD4" s="146">
        <v>29</v>
      </c>
      <c r="AE4" s="146">
        <v>30</v>
      </c>
      <c r="AF4" s="146">
        <v>31</v>
      </c>
      <c r="AG4" s="146" t="s">
        <v>28</v>
      </c>
      <c r="AH4" s="165" t="s">
        <v>38</v>
      </c>
    </row>
    <row r="5" spans="1:34" ht="21" customHeight="1" x14ac:dyDescent="0.4">
      <c r="A5" s="8" t="s">
        <v>0</v>
      </c>
      <c r="B5" s="155"/>
      <c r="C5" s="155"/>
      <c r="D5" s="155"/>
      <c r="E5" s="155"/>
      <c r="F5" s="155"/>
      <c r="G5" s="155"/>
      <c r="H5" s="155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5"/>
      <c r="T5" s="155"/>
      <c r="U5" s="155"/>
      <c r="V5" s="155"/>
      <c r="W5" s="155"/>
      <c r="X5" s="155"/>
      <c r="Y5" s="155"/>
      <c r="Z5" s="156"/>
      <c r="AA5" s="156"/>
      <c r="AB5" s="156"/>
      <c r="AC5" s="156"/>
      <c r="AD5" s="156"/>
      <c r="AE5" s="156"/>
      <c r="AF5" s="156"/>
      <c r="AG5" s="157"/>
      <c r="AH5" s="33"/>
    </row>
    <row r="6" spans="1:34" ht="21" customHeight="1" x14ac:dyDescent="0.4">
      <c r="A6" s="7" t="s">
        <v>1</v>
      </c>
      <c r="B6" s="141">
        <v>0</v>
      </c>
      <c r="C6" s="141">
        <v>1.4809000000000001</v>
      </c>
      <c r="D6" s="141">
        <v>3.8450000000000002</v>
      </c>
      <c r="E6" s="141">
        <v>3.881408</v>
      </c>
      <c r="F6" s="141">
        <v>3.8170799999999998</v>
      </c>
      <c r="G6" s="141">
        <v>1.9379999999999999</v>
      </c>
      <c r="H6" s="141">
        <v>1.2723850000000001</v>
      </c>
      <c r="I6" s="141">
        <v>0</v>
      </c>
      <c r="J6" s="141">
        <v>0.75320200000000004</v>
      </c>
      <c r="K6" s="141">
        <v>1.95</v>
      </c>
      <c r="L6" s="141">
        <v>1.97</v>
      </c>
      <c r="M6" s="141">
        <v>2.39</v>
      </c>
      <c r="N6" s="141">
        <v>2.053299</v>
      </c>
      <c r="O6" s="141">
        <v>1.3346</v>
      </c>
      <c r="P6" s="141">
        <v>0</v>
      </c>
      <c r="Q6" s="141">
        <v>1.7823</v>
      </c>
      <c r="R6" s="141">
        <v>0</v>
      </c>
      <c r="S6" s="141">
        <v>0</v>
      </c>
      <c r="T6" s="141">
        <v>0</v>
      </c>
      <c r="U6" s="141">
        <v>1.0366089999999999</v>
      </c>
      <c r="V6" s="141">
        <v>0</v>
      </c>
      <c r="W6" s="141">
        <v>0</v>
      </c>
      <c r="X6" s="141">
        <v>1.9950000000000001</v>
      </c>
      <c r="Y6" s="141">
        <v>2.7519999999999998</v>
      </c>
      <c r="Z6" s="141">
        <v>3.2808999999999999</v>
      </c>
      <c r="AA6" s="141">
        <v>3.2879999999999998</v>
      </c>
      <c r="AB6" s="141">
        <v>3.8127</v>
      </c>
      <c r="AC6" s="141">
        <v>0.48955900000000002</v>
      </c>
      <c r="AD6" s="141">
        <v>1.25</v>
      </c>
      <c r="AE6" s="141">
        <v>0</v>
      </c>
      <c r="AF6" s="141">
        <v>2.1839599999999999</v>
      </c>
      <c r="AG6" s="62"/>
      <c r="AH6" s="33" t="s">
        <v>35</v>
      </c>
    </row>
    <row r="7" spans="1:34" ht="21" customHeight="1" x14ac:dyDescent="0.4">
      <c r="A7" s="7" t="s">
        <v>2</v>
      </c>
      <c r="B7" s="174">
        <v>14.927637000000001</v>
      </c>
      <c r="C7" s="174">
        <v>14.79666585</v>
      </c>
      <c r="D7" s="174">
        <v>13.354355900000002</v>
      </c>
      <c r="E7" s="174">
        <v>12.936624500000001</v>
      </c>
      <c r="F7" s="174">
        <v>14.309891750000002</v>
      </c>
      <c r="G7" s="174">
        <v>13.963523</v>
      </c>
      <c r="H7" s="174">
        <v>15.451758999999999</v>
      </c>
      <c r="I7" s="174">
        <v>16.080078</v>
      </c>
      <c r="J7" s="174">
        <v>16.906337250000004</v>
      </c>
      <c r="K7" s="174">
        <v>16.103646749999999</v>
      </c>
      <c r="L7" s="174">
        <v>14.205071999999999</v>
      </c>
      <c r="M7" s="174">
        <v>15.544445999999999</v>
      </c>
      <c r="N7" s="174">
        <v>16.527806500000001</v>
      </c>
      <c r="O7" s="174">
        <v>16.869328500000002</v>
      </c>
      <c r="P7" s="174">
        <v>17.117693999999997</v>
      </c>
      <c r="Q7" s="174">
        <v>15.268434000000003</v>
      </c>
      <c r="R7" s="174">
        <v>15.2663715</v>
      </c>
      <c r="S7" s="174">
        <v>18.664398500000001</v>
      </c>
      <c r="T7" s="174">
        <v>17.584472000000002</v>
      </c>
      <c r="U7" s="174">
        <v>16.119194</v>
      </c>
      <c r="V7" s="174">
        <v>15.606095</v>
      </c>
      <c r="W7" s="174">
        <v>15.966305999999999</v>
      </c>
      <c r="X7" s="174">
        <v>14.673084999999999</v>
      </c>
      <c r="Y7" s="174">
        <v>13.88207075</v>
      </c>
      <c r="Z7" s="174">
        <v>14.120443250000001</v>
      </c>
      <c r="AA7" s="174">
        <v>13.140766000000001</v>
      </c>
      <c r="AB7" s="174">
        <v>13.575913999999997</v>
      </c>
      <c r="AC7" s="174">
        <v>15.741414000000001</v>
      </c>
      <c r="AD7" s="174">
        <v>14.059490250000001</v>
      </c>
      <c r="AE7" s="174">
        <v>15.07296775</v>
      </c>
      <c r="AF7" s="174">
        <v>13.97398175</v>
      </c>
      <c r="AG7" s="62"/>
      <c r="AH7" s="33" t="s">
        <v>34</v>
      </c>
    </row>
    <row r="8" spans="1:34" ht="21" customHeight="1" x14ac:dyDescent="0.4">
      <c r="A8" s="7"/>
      <c r="B8" s="133">
        <f t="shared" ref="B8:AF8" si="0">SUM(B6:B7)</f>
        <v>14.927637000000001</v>
      </c>
      <c r="C8" s="133">
        <f t="shared" si="0"/>
        <v>16.277565850000002</v>
      </c>
      <c r="D8" s="133">
        <f t="shared" si="0"/>
        <v>17.1993559</v>
      </c>
      <c r="E8" s="133">
        <f t="shared" si="0"/>
        <v>16.818032500000001</v>
      </c>
      <c r="F8" s="133">
        <f t="shared" si="0"/>
        <v>18.126971750000003</v>
      </c>
      <c r="G8" s="133">
        <f t="shared" si="0"/>
        <v>15.901523000000001</v>
      </c>
      <c r="H8" s="133">
        <f t="shared" si="0"/>
        <v>16.724143999999999</v>
      </c>
      <c r="I8" s="133">
        <f t="shared" si="0"/>
        <v>16.080078</v>
      </c>
      <c r="J8" s="133">
        <f t="shared" si="0"/>
        <v>17.659539250000005</v>
      </c>
      <c r="K8" s="133">
        <f t="shared" si="0"/>
        <v>18.053646749999999</v>
      </c>
      <c r="L8" s="133">
        <f t="shared" si="0"/>
        <v>16.175072</v>
      </c>
      <c r="M8" s="133">
        <f t="shared" si="0"/>
        <v>17.934445999999998</v>
      </c>
      <c r="N8" s="133">
        <f t="shared" si="0"/>
        <v>18.5811055</v>
      </c>
      <c r="O8" s="133">
        <f t="shared" si="0"/>
        <v>18.203928500000004</v>
      </c>
      <c r="P8" s="133">
        <f t="shared" si="0"/>
        <v>17.117693999999997</v>
      </c>
      <c r="Q8" s="133">
        <f t="shared" si="0"/>
        <v>17.050734000000002</v>
      </c>
      <c r="R8" s="133">
        <f t="shared" si="0"/>
        <v>15.2663715</v>
      </c>
      <c r="S8" s="133">
        <f t="shared" si="0"/>
        <v>18.664398500000001</v>
      </c>
      <c r="T8" s="133">
        <f t="shared" si="0"/>
        <v>17.584472000000002</v>
      </c>
      <c r="U8" s="133">
        <f t="shared" si="0"/>
        <v>17.155802999999999</v>
      </c>
      <c r="V8" s="133">
        <f t="shared" si="0"/>
        <v>15.606095</v>
      </c>
      <c r="W8" s="133">
        <f t="shared" si="0"/>
        <v>15.966305999999999</v>
      </c>
      <c r="X8" s="133">
        <f t="shared" si="0"/>
        <v>16.668084999999998</v>
      </c>
      <c r="Y8" s="133">
        <f t="shared" si="0"/>
        <v>16.634070749999999</v>
      </c>
      <c r="Z8" s="133">
        <f t="shared" si="0"/>
        <v>17.40134325</v>
      </c>
      <c r="AA8" s="133">
        <f t="shared" si="0"/>
        <v>16.428766</v>
      </c>
      <c r="AB8" s="133">
        <f t="shared" si="0"/>
        <v>17.388613999999997</v>
      </c>
      <c r="AC8" s="133">
        <f t="shared" si="0"/>
        <v>16.230973000000002</v>
      </c>
      <c r="AD8" s="133">
        <f t="shared" si="0"/>
        <v>15.309490250000001</v>
      </c>
      <c r="AE8" s="133">
        <f t="shared" si="0"/>
        <v>15.07296775</v>
      </c>
      <c r="AF8" s="133">
        <f t="shared" si="0"/>
        <v>16.157941749999999</v>
      </c>
      <c r="AG8" s="120">
        <f>AVERAGE(C8:AF8)</f>
        <v>16.847984491666669</v>
      </c>
      <c r="AH8" s="86">
        <v>0</v>
      </c>
    </row>
    <row r="9" spans="1:34" ht="21" customHeight="1" x14ac:dyDescent="0.4">
      <c r="A9" s="8" t="s">
        <v>3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62"/>
      <c r="AH9" s="95"/>
    </row>
    <row r="10" spans="1:34" ht="21" customHeight="1" x14ac:dyDescent="0.4">
      <c r="A10" s="7" t="s">
        <v>18</v>
      </c>
      <c r="B10" s="139">
        <v>15.7</v>
      </c>
      <c r="C10" s="139">
        <v>16.533999999999999</v>
      </c>
      <c r="D10" s="139">
        <v>16.167000000000002</v>
      </c>
      <c r="E10" s="139">
        <v>15.581</v>
      </c>
      <c r="F10" s="175">
        <v>16.323</v>
      </c>
      <c r="G10" s="175">
        <v>16.448</v>
      </c>
      <c r="H10" s="175">
        <v>15.683999999999999</v>
      </c>
      <c r="I10" s="175">
        <v>16.055</v>
      </c>
      <c r="J10" s="175">
        <v>16.597999999999999</v>
      </c>
      <c r="K10" s="138">
        <v>15.811</v>
      </c>
      <c r="L10" s="139">
        <v>16.236000000000001</v>
      </c>
      <c r="M10" s="139">
        <v>15.577999999999999</v>
      </c>
      <c r="N10" s="139">
        <v>16.61</v>
      </c>
      <c r="O10" s="176">
        <v>16.37</v>
      </c>
      <c r="P10" s="139">
        <v>16.552</v>
      </c>
      <c r="Q10" s="139">
        <v>16.216999999999999</v>
      </c>
      <c r="R10" s="139">
        <v>15.191000000000001</v>
      </c>
      <c r="S10" s="139">
        <v>14.909000000000001</v>
      </c>
      <c r="T10" s="139">
        <v>13.808999999999999</v>
      </c>
      <c r="U10" s="139">
        <v>14.863</v>
      </c>
      <c r="V10" s="139">
        <v>14.368</v>
      </c>
      <c r="W10" s="139">
        <v>15.496</v>
      </c>
      <c r="X10" s="139">
        <v>15.449</v>
      </c>
      <c r="Y10" s="139">
        <v>14.981</v>
      </c>
      <c r="Z10" s="139">
        <v>15.331</v>
      </c>
      <c r="AA10" s="139">
        <v>15.596</v>
      </c>
      <c r="AB10" s="139">
        <v>15.614000000000001</v>
      </c>
      <c r="AC10" s="139">
        <v>13.936999999999999</v>
      </c>
      <c r="AD10" s="139">
        <v>15.545</v>
      </c>
      <c r="AE10" s="139">
        <v>14.577999999999999</v>
      </c>
      <c r="AF10" s="139">
        <v>14.381</v>
      </c>
      <c r="AG10" s="62"/>
      <c r="AH10" s="95" t="s">
        <v>36</v>
      </c>
    </row>
    <row r="11" spans="1:34" ht="21" customHeight="1" x14ac:dyDescent="0.4">
      <c r="A11" s="6" t="s">
        <v>26</v>
      </c>
      <c r="B11" s="139">
        <v>0</v>
      </c>
      <c r="C11" s="139">
        <v>0.159</v>
      </c>
      <c r="D11" s="139">
        <v>0.92300000000000004</v>
      </c>
      <c r="E11" s="139">
        <v>0.66100000000000003</v>
      </c>
      <c r="F11" s="175">
        <v>0.91</v>
      </c>
      <c r="G11" s="175">
        <v>0.92</v>
      </c>
      <c r="H11" s="175">
        <v>0.92400000000000004</v>
      </c>
      <c r="I11" s="175">
        <v>0.91600000000000004</v>
      </c>
      <c r="J11" s="175">
        <v>0.91700000000000004</v>
      </c>
      <c r="K11" s="175">
        <v>0.91200000000000003</v>
      </c>
      <c r="L11" s="139">
        <v>0.88300000000000001</v>
      </c>
      <c r="M11" s="139">
        <v>0.93</v>
      </c>
      <c r="N11" s="139">
        <v>0.91900000000000004</v>
      </c>
      <c r="O11" s="139">
        <v>0.91500000000000004</v>
      </c>
      <c r="P11" s="139">
        <v>0.91700000000000004</v>
      </c>
      <c r="Q11" s="139">
        <v>0.91500000000000004</v>
      </c>
      <c r="R11" s="139">
        <v>0.9</v>
      </c>
      <c r="S11" s="139">
        <v>0.746</v>
      </c>
      <c r="T11" s="139">
        <v>0.84499999999999997</v>
      </c>
      <c r="U11" s="139">
        <v>0.72699999999999998</v>
      </c>
      <c r="V11" s="139">
        <v>0.90900000000000003</v>
      </c>
      <c r="W11" s="139">
        <v>0.90700000000000003</v>
      </c>
      <c r="X11" s="139">
        <v>0.90800000000000003</v>
      </c>
      <c r="Y11" s="139">
        <v>0.89100000000000001</v>
      </c>
      <c r="Z11" s="139">
        <v>0.73499999999999999</v>
      </c>
      <c r="AA11" s="139">
        <v>0.90800000000000003</v>
      </c>
      <c r="AB11" s="139">
        <v>0.91100000000000003</v>
      </c>
      <c r="AC11" s="139">
        <v>0.92</v>
      </c>
      <c r="AD11" s="139">
        <v>0.90400000000000003</v>
      </c>
      <c r="AE11" s="139">
        <v>0.91500000000000004</v>
      </c>
      <c r="AF11" s="139">
        <v>0.91800000000000004</v>
      </c>
      <c r="AG11" s="62"/>
      <c r="AH11" s="121">
        <f>SUM(C11:AG11)</f>
        <v>25.765000000000004</v>
      </c>
    </row>
    <row r="12" spans="1:34" ht="21" customHeight="1" x14ac:dyDescent="0.4">
      <c r="A12" s="7" t="s">
        <v>5</v>
      </c>
      <c r="B12" s="139">
        <v>2.6</v>
      </c>
      <c r="C12" s="139">
        <v>2.5640000000000001</v>
      </c>
      <c r="D12" s="139">
        <v>2.6789999999999998</v>
      </c>
      <c r="E12" s="139">
        <v>2.8639999999999999</v>
      </c>
      <c r="F12" s="175">
        <v>3.2269999999999999</v>
      </c>
      <c r="G12" s="175">
        <v>3.2160000000000002</v>
      </c>
      <c r="H12" s="175">
        <v>3.238</v>
      </c>
      <c r="I12" s="175">
        <v>3.34</v>
      </c>
      <c r="J12" s="175">
        <v>3.4580000000000002</v>
      </c>
      <c r="K12" s="175">
        <v>3.7919999999999998</v>
      </c>
      <c r="L12" s="139">
        <v>3.5640000000000001</v>
      </c>
      <c r="M12" s="139">
        <v>3.2890000000000001</v>
      </c>
      <c r="N12" s="139">
        <v>3.2549999999999999</v>
      </c>
      <c r="O12" s="139">
        <v>3.472</v>
      </c>
      <c r="P12" s="139">
        <v>3.44</v>
      </c>
      <c r="Q12" s="139">
        <v>3.4430000000000001</v>
      </c>
      <c r="R12" s="139">
        <v>3.044</v>
      </c>
      <c r="S12" s="139">
        <v>3.0529999999999999</v>
      </c>
      <c r="T12" s="139">
        <v>3.2490000000000001</v>
      </c>
      <c r="U12" s="139">
        <v>3.194</v>
      </c>
      <c r="V12" s="139">
        <v>2.5870000000000002</v>
      </c>
      <c r="W12" s="139">
        <v>2.7949999999999999</v>
      </c>
      <c r="X12" s="139">
        <v>2.9279999999999999</v>
      </c>
      <c r="Y12" s="139">
        <v>2.9350000000000001</v>
      </c>
      <c r="Z12" s="139">
        <v>2.9289999999999998</v>
      </c>
      <c r="AA12" s="139">
        <v>3.0249999999999999</v>
      </c>
      <c r="AB12" s="139">
        <v>2.8919999999999999</v>
      </c>
      <c r="AC12" s="139">
        <v>2.8639999999999999</v>
      </c>
      <c r="AD12" s="139">
        <v>2.8690000000000002</v>
      </c>
      <c r="AE12" s="139">
        <v>3.056</v>
      </c>
      <c r="AF12" s="139">
        <v>3.23</v>
      </c>
      <c r="AG12" s="62"/>
      <c r="AH12" s="95"/>
    </row>
    <row r="13" spans="1:34" ht="21" customHeight="1" x14ac:dyDescent="0.4">
      <c r="A13" s="7" t="s">
        <v>6</v>
      </c>
      <c r="B13" s="140">
        <v>0</v>
      </c>
      <c r="C13" s="140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0">
        <v>0</v>
      </c>
      <c r="W13" s="140">
        <v>0</v>
      </c>
      <c r="X13" s="140">
        <v>0</v>
      </c>
      <c r="Y13" s="140">
        <v>0</v>
      </c>
      <c r="Z13" s="140">
        <v>0</v>
      </c>
      <c r="AA13" s="140">
        <v>0</v>
      </c>
      <c r="AB13" s="140">
        <v>0</v>
      </c>
      <c r="AC13" s="140">
        <v>0</v>
      </c>
      <c r="AD13" s="140">
        <v>0</v>
      </c>
      <c r="AE13" s="140">
        <v>0</v>
      </c>
      <c r="AF13" s="140">
        <v>0</v>
      </c>
      <c r="AG13" s="62"/>
      <c r="AH13" s="95"/>
    </row>
    <row r="14" spans="1:34" ht="21" customHeight="1" x14ac:dyDescent="0.4">
      <c r="A14" s="7" t="s">
        <v>7</v>
      </c>
      <c r="B14" s="140">
        <v>0</v>
      </c>
      <c r="C14" s="140">
        <v>0</v>
      </c>
      <c r="D14" s="140">
        <v>0</v>
      </c>
      <c r="E14" s="140">
        <v>0</v>
      </c>
      <c r="F14" s="140">
        <v>1E-3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0</v>
      </c>
      <c r="M14" s="140">
        <v>2.1999999999999999E-2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0">
        <v>0</v>
      </c>
      <c r="W14" s="140">
        <v>0</v>
      </c>
      <c r="X14" s="140">
        <v>0</v>
      </c>
      <c r="Y14" s="140">
        <v>0</v>
      </c>
      <c r="Z14" s="140">
        <v>0</v>
      </c>
      <c r="AA14" s="140">
        <v>0</v>
      </c>
      <c r="AB14" s="140">
        <v>0</v>
      </c>
      <c r="AC14" s="140">
        <v>0</v>
      </c>
      <c r="AD14" s="140">
        <v>0</v>
      </c>
      <c r="AE14" s="140">
        <v>0</v>
      </c>
      <c r="AF14" s="140">
        <v>0</v>
      </c>
      <c r="AG14" s="62"/>
      <c r="AH14" s="95"/>
    </row>
    <row r="15" spans="1:34" ht="21" customHeight="1" x14ac:dyDescent="0.4">
      <c r="A15" s="7"/>
      <c r="B15" s="133">
        <f t="shared" ref="B15:AF15" si="1">SUM(B10:B14)</f>
        <v>18.3</v>
      </c>
      <c r="C15" s="133">
        <f t="shared" si="1"/>
        <v>19.256999999999998</v>
      </c>
      <c r="D15" s="133">
        <f t="shared" si="1"/>
        <v>19.769000000000002</v>
      </c>
      <c r="E15" s="133">
        <f t="shared" si="1"/>
        <v>19.106000000000002</v>
      </c>
      <c r="F15" s="133">
        <f t="shared" si="1"/>
        <v>20.461000000000002</v>
      </c>
      <c r="G15" s="133">
        <f t="shared" si="1"/>
        <v>20.584000000000003</v>
      </c>
      <c r="H15" s="133">
        <f t="shared" si="1"/>
        <v>19.846</v>
      </c>
      <c r="I15" s="133">
        <f t="shared" si="1"/>
        <v>20.311</v>
      </c>
      <c r="J15" s="133">
        <f t="shared" si="1"/>
        <v>20.972999999999999</v>
      </c>
      <c r="K15" s="133">
        <f t="shared" si="1"/>
        <v>20.515000000000001</v>
      </c>
      <c r="L15" s="133">
        <f t="shared" si="1"/>
        <v>20.683</v>
      </c>
      <c r="M15" s="133">
        <f t="shared" si="1"/>
        <v>19.818999999999999</v>
      </c>
      <c r="N15" s="133">
        <f t="shared" si="1"/>
        <v>20.783999999999999</v>
      </c>
      <c r="O15" s="133">
        <f t="shared" si="1"/>
        <v>20.757000000000001</v>
      </c>
      <c r="P15" s="133">
        <f t="shared" si="1"/>
        <v>20.909000000000002</v>
      </c>
      <c r="Q15" s="133">
        <f t="shared" si="1"/>
        <v>20.574999999999999</v>
      </c>
      <c r="R15" s="133">
        <f t="shared" si="1"/>
        <v>19.135000000000002</v>
      </c>
      <c r="S15" s="133">
        <f t="shared" si="1"/>
        <v>18.708000000000002</v>
      </c>
      <c r="T15" s="133">
        <f t="shared" si="1"/>
        <v>17.902999999999999</v>
      </c>
      <c r="U15" s="133">
        <f t="shared" si="1"/>
        <v>18.783999999999999</v>
      </c>
      <c r="V15" s="133">
        <f t="shared" si="1"/>
        <v>17.864000000000001</v>
      </c>
      <c r="W15" s="133">
        <f t="shared" si="1"/>
        <v>19.198</v>
      </c>
      <c r="X15" s="133">
        <f t="shared" si="1"/>
        <v>19.285</v>
      </c>
      <c r="Y15" s="133">
        <f t="shared" si="1"/>
        <v>18.806999999999999</v>
      </c>
      <c r="Z15" s="133">
        <f t="shared" si="1"/>
        <v>18.994999999999997</v>
      </c>
      <c r="AA15" s="133">
        <f t="shared" si="1"/>
        <v>19.529</v>
      </c>
      <c r="AB15" s="133">
        <f t="shared" si="1"/>
        <v>19.417000000000002</v>
      </c>
      <c r="AC15" s="133">
        <f t="shared" si="1"/>
        <v>17.721</v>
      </c>
      <c r="AD15" s="133">
        <f t="shared" si="1"/>
        <v>19.318000000000001</v>
      </c>
      <c r="AE15" s="133">
        <f t="shared" si="1"/>
        <v>18.548999999999999</v>
      </c>
      <c r="AF15" s="133">
        <f t="shared" si="1"/>
        <v>18.529</v>
      </c>
      <c r="AG15" s="120">
        <f>AVERAGE(C15:AF15)</f>
        <v>19.536366666666662</v>
      </c>
      <c r="AH15" s="95"/>
    </row>
    <row r="16" spans="1:34" ht="21" customHeight="1" x14ac:dyDescent="0.4">
      <c r="A16" s="13" t="s">
        <v>29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62"/>
      <c r="AH16" s="95"/>
    </row>
    <row r="17" spans="1:34" ht="21" customHeight="1" x14ac:dyDescent="0.4">
      <c r="A17" s="11" t="s">
        <v>8</v>
      </c>
      <c r="B17" s="141">
        <v>12.82</v>
      </c>
      <c r="C17" s="141">
        <v>14.34</v>
      </c>
      <c r="D17" s="141">
        <v>13.94</v>
      </c>
      <c r="E17" s="141">
        <v>14.18</v>
      </c>
      <c r="F17" s="141">
        <v>16.41</v>
      </c>
      <c r="G17" s="139">
        <v>15.46</v>
      </c>
      <c r="H17" s="139">
        <v>15.38</v>
      </c>
      <c r="I17" s="139">
        <v>15.51</v>
      </c>
      <c r="J17" s="139">
        <v>16.48</v>
      </c>
      <c r="K17" s="139">
        <v>17.46</v>
      </c>
      <c r="L17" s="139">
        <v>16.48</v>
      </c>
      <c r="M17" s="139">
        <v>17.46</v>
      </c>
      <c r="N17" s="139">
        <v>16.48</v>
      </c>
      <c r="O17" s="139">
        <v>17.27</v>
      </c>
      <c r="P17" s="139">
        <v>17.75</v>
      </c>
      <c r="Q17" s="139">
        <v>17.63</v>
      </c>
      <c r="R17" s="139">
        <v>13.26</v>
      </c>
      <c r="S17" s="139">
        <v>15.53</v>
      </c>
      <c r="T17" s="139">
        <v>15.45</v>
      </c>
      <c r="U17" s="139">
        <v>14.53</v>
      </c>
      <c r="V17" s="139">
        <v>14.91</v>
      </c>
      <c r="W17" s="139">
        <v>14.92</v>
      </c>
      <c r="X17" s="139">
        <v>16.190000000000001</v>
      </c>
      <c r="Y17" s="139">
        <v>16.47</v>
      </c>
      <c r="Z17" s="139">
        <v>16.16</v>
      </c>
      <c r="AA17" s="139">
        <v>16.48</v>
      </c>
      <c r="AB17" s="139">
        <v>16.91</v>
      </c>
      <c r="AC17" s="139">
        <v>15.26</v>
      </c>
      <c r="AD17" s="139">
        <v>14.34</v>
      </c>
      <c r="AE17" s="139">
        <v>14.7</v>
      </c>
      <c r="AF17" s="139">
        <v>13.7</v>
      </c>
      <c r="AG17" s="158"/>
      <c r="AH17" s="95" t="s">
        <v>36</v>
      </c>
    </row>
    <row r="18" spans="1:34" ht="21" customHeight="1" x14ac:dyDescent="0.4">
      <c r="A18" s="15" t="s">
        <v>26</v>
      </c>
      <c r="B18" s="139">
        <v>0.32</v>
      </c>
      <c r="C18" s="139">
        <v>0.32</v>
      </c>
      <c r="D18" s="139">
        <v>0.32</v>
      </c>
      <c r="E18" s="139">
        <v>0.32</v>
      </c>
      <c r="F18" s="139">
        <v>0.32</v>
      </c>
      <c r="G18" s="139">
        <v>0.32</v>
      </c>
      <c r="H18" s="139">
        <v>0.32</v>
      </c>
      <c r="I18" s="139">
        <v>0.32</v>
      </c>
      <c r="J18" s="139">
        <v>0.32</v>
      </c>
      <c r="K18" s="139">
        <v>0.32</v>
      </c>
      <c r="L18" s="139">
        <v>0.32</v>
      </c>
      <c r="M18" s="139">
        <v>0.32</v>
      </c>
      <c r="N18" s="139">
        <v>0.32</v>
      </c>
      <c r="O18" s="139">
        <v>0.32</v>
      </c>
      <c r="P18" s="139">
        <v>0.32</v>
      </c>
      <c r="Q18" s="139">
        <v>0.32</v>
      </c>
      <c r="R18" s="139">
        <v>0.32</v>
      </c>
      <c r="S18" s="139">
        <v>0.32</v>
      </c>
      <c r="T18" s="139">
        <v>0.32</v>
      </c>
      <c r="U18" s="139">
        <v>0.32</v>
      </c>
      <c r="V18" s="139">
        <v>0.32</v>
      </c>
      <c r="W18" s="139">
        <v>0.32</v>
      </c>
      <c r="X18" s="139">
        <v>0.32</v>
      </c>
      <c r="Y18" s="139">
        <v>0.32</v>
      </c>
      <c r="Z18" s="139">
        <v>0.32</v>
      </c>
      <c r="AA18" s="139">
        <v>0.32</v>
      </c>
      <c r="AB18" s="139">
        <v>0.32</v>
      </c>
      <c r="AC18" s="139">
        <v>0.32</v>
      </c>
      <c r="AD18" s="139">
        <v>0.32</v>
      </c>
      <c r="AE18" s="139">
        <v>0.32</v>
      </c>
      <c r="AF18" s="139">
        <v>0.32</v>
      </c>
      <c r="AG18" s="158"/>
      <c r="AH18" s="121">
        <f>SUM(C18:AG18)</f>
        <v>9.6000000000000032</v>
      </c>
    </row>
    <row r="19" spans="1:34" ht="21" customHeight="1" x14ac:dyDescent="0.4">
      <c r="A19" s="11" t="s">
        <v>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58"/>
      <c r="AH19" s="95"/>
    </row>
    <row r="20" spans="1:34" ht="21" customHeight="1" x14ac:dyDescent="0.4">
      <c r="A20" s="11" t="s">
        <v>23</v>
      </c>
      <c r="B20" s="139">
        <v>65</v>
      </c>
      <c r="C20" s="139">
        <v>65</v>
      </c>
      <c r="D20" s="139">
        <v>56</v>
      </c>
      <c r="E20" s="139">
        <v>70</v>
      </c>
      <c r="F20" s="139">
        <v>78</v>
      </c>
      <c r="G20" s="139">
        <v>60</v>
      </c>
      <c r="H20" s="139">
        <v>60</v>
      </c>
      <c r="I20" s="139">
        <v>68</v>
      </c>
      <c r="J20" s="139">
        <v>60</v>
      </c>
      <c r="K20" s="139">
        <v>65</v>
      </c>
      <c r="L20" s="139">
        <v>100</v>
      </c>
      <c r="M20" s="139">
        <v>61</v>
      </c>
      <c r="N20" s="139">
        <v>61</v>
      </c>
      <c r="O20" s="139">
        <v>62</v>
      </c>
      <c r="P20" s="139">
        <v>61</v>
      </c>
      <c r="Q20" s="139">
        <v>80</v>
      </c>
      <c r="R20" s="139">
        <v>86</v>
      </c>
      <c r="S20" s="139">
        <v>58</v>
      </c>
      <c r="T20" s="139">
        <v>91</v>
      </c>
      <c r="U20" s="139">
        <v>77</v>
      </c>
      <c r="V20" s="139">
        <v>75</v>
      </c>
      <c r="W20" s="139">
        <v>76</v>
      </c>
      <c r="X20" s="139">
        <v>74</v>
      </c>
      <c r="Y20" s="139">
        <v>72</v>
      </c>
      <c r="Z20" s="139">
        <v>85</v>
      </c>
      <c r="AA20" s="139">
        <v>90</v>
      </c>
      <c r="AB20" s="139">
        <v>81</v>
      </c>
      <c r="AC20" s="139">
        <v>84</v>
      </c>
      <c r="AD20" s="139">
        <v>80</v>
      </c>
      <c r="AE20" s="139">
        <v>85</v>
      </c>
      <c r="AF20" s="139">
        <v>60</v>
      </c>
      <c r="AG20" s="158"/>
      <c r="AH20" s="95"/>
    </row>
    <row r="21" spans="1:34" ht="21" customHeight="1" x14ac:dyDescent="0.45">
      <c r="A21" s="11" t="s">
        <v>22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77"/>
      <c r="AD21" s="141"/>
      <c r="AE21" s="141"/>
      <c r="AF21" s="141"/>
      <c r="AG21" s="158"/>
      <c r="AH21" s="95"/>
    </row>
    <row r="22" spans="1:34" ht="21" customHeight="1" x14ac:dyDescent="0.45">
      <c r="A22" s="11" t="s">
        <v>24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77"/>
      <c r="AD22" s="141"/>
      <c r="AE22" s="141"/>
      <c r="AF22" s="141"/>
      <c r="AG22" s="158"/>
      <c r="AH22" s="95"/>
    </row>
    <row r="23" spans="1:34" ht="21" customHeight="1" x14ac:dyDescent="0.45">
      <c r="A23" s="11" t="s">
        <v>25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77"/>
      <c r="AD23" s="141"/>
      <c r="AE23" s="141"/>
      <c r="AF23" s="141"/>
      <c r="AG23" s="158"/>
      <c r="AH23" s="33"/>
    </row>
    <row r="24" spans="1:34" ht="21" customHeight="1" x14ac:dyDescent="0.45">
      <c r="A24" s="11" t="s">
        <v>17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77"/>
      <c r="AD24" s="141"/>
      <c r="AE24" s="141"/>
      <c r="AF24" s="141"/>
      <c r="AG24" s="158"/>
      <c r="AH24" s="95"/>
    </row>
    <row r="25" spans="1:34" ht="21" customHeight="1" x14ac:dyDescent="0.4">
      <c r="A25" s="11" t="s">
        <v>5</v>
      </c>
      <c r="B25" s="139">
        <v>0.55000000000000004</v>
      </c>
      <c r="C25" s="139">
        <v>0.55000000000000004</v>
      </c>
      <c r="D25" s="139">
        <v>0.55000000000000004</v>
      </c>
      <c r="E25" s="139">
        <v>0.55000000000000004</v>
      </c>
      <c r="F25" s="139">
        <v>0.55000000000000004</v>
      </c>
      <c r="G25" s="139">
        <v>0.55000000000000004</v>
      </c>
      <c r="H25" s="139">
        <v>0.55000000000000004</v>
      </c>
      <c r="I25" s="139">
        <v>0.55000000000000004</v>
      </c>
      <c r="J25" s="139">
        <v>0.55000000000000004</v>
      </c>
      <c r="K25" s="139">
        <v>0.55000000000000004</v>
      </c>
      <c r="L25" s="139">
        <v>0.55000000000000004</v>
      </c>
      <c r="M25" s="139">
        <v>0.55000000000000004</v>
      </c>
      <c r="N25" s="139">
        <v>0.55000000000000004</v>
      </c>
      <c r="O25" s="139">
        <v>0.55000000000000004</v>
      </c>
      <c r="P25" s="139">
        <v>0.55000000000000004</v>
      </c>
      <c r="Q25" s="139">
        <v>0.55000000000000004</v>
      </c>
      <c r="R25" s="139">
        <v>0.55000000000000004</v>
      </c>
      <c r="S25" s="139">
        <v>0.55000000000000004</v>
      </c>
      <c r="T25" s="139">
        <v>0.55000000000000004</v>
      </c>
      <c r="U25" s="139">
        <v>0.51</v>
      </c>
      <c r="V25" s="139">
        <v>0.51</v>
      </c>
      <c r="W25" s="139">
        <v>0.51</v>
      </c>
      <c r="X25" s="139">
        <v>0.51</v>
      </c>
      <c r="Y25" s="139">
        <v>0.51</v>
      </c>
      <c r="Z25" s="139">
        <v>0.51</v>
      </c>
      <c r="AA25" s="139">
        <v>0.51</v>
      </c>
      <c r="AB25" s="139">
        <v>0.51</v>
      </c>
      <c r="AC25" s="139">
        <v>0.51</v>
      </c>
      <c r="AD25" s="139">
        <v>0.51</v>
      </c>
      <c r="AE25" s="139">
        <v>0.51</v>
      </c>
      <c r="AF25" s="139">
        <v>0.51</v>
      </c>
      <c r="AG25" s="158"/>
      <c r="AH25" s="95"/>
    </row>
    <row r="26" spans="1:34" ht="21" customHeight="1" x14ac:dyDescent="0.4">
      <c r="A26" s="11" t="s">
        <v>10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62"/>
      <c r="AH26" s="95"/>
    </row>
    <row r="27" spans="1:34" ht="21" customHeight="1" x14ac:dyDescent="0.4">
      <c r="A27" s="11" t="s">
        <v>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62"/>
      <c r="AH27" s="95"/>
    </row>
    <row r="28" spans="1:34" ht="21" customHeight="1" x14ac:dyDescent="0.4">
      <c r="A28" s="7"/>
      <c r="B28" s="133">
        <f>SUM(B17+B18+B19+B24+B25+B26+B27)</f>
        <v>13.690000000000001</v>
      </c>
      <c r="C28" s="133">
        <f t="shared" ref="C28:AF28" si="2">SUM(C17+C18+C19+C24+C25+C26+C27)</f>
        <v>15.21</v>
      </c>
      <c r="D28" s="133">
        <f t="shared" si="2"/>
        <v>14.81</v>
      </c>
      <c r="E28" s="133">
        <f t="shared" si="2"/>
        <v>15.05</v>
      </c>
      <c r="F28" s="133">
        <f t="shared" si="2"/>
        <v>17.28</v>
      </c>
      <c r="G28" s="133">
        <f t="shared" si="2"/>
        <v>16.330000000000002</v>
      </c>
      <c r="H28" s="133">
        <f t="shared" si="2"/>
        <v>16.25</v>
      </c>
      <c r="I28" s="133">
        <f t="shared" si="2"/>
        <v>16.38</v>
      </c>
      <c r="J28" s="133">
        <f t="shared" si="2"/>
        <v>17.350000000000001</v>
      </c>
      <c r="K28" s="133">
        <f t="shared" si="2"/>
        <v>18.330000000000002</v>
      </c>
      <c r="L28" s="133">
        <f t="shared" si="2"/>
        <v>17.350000000000001</v>
      </c>
      <c r="M28" s="133">
        <f t="shared" si="2"/>
        <v>18.330000000000002</v>
      </c>
      <c r="N28" s="133">
        <f t="shared" si="2"/>
        <v>17.350000000000001</v>
      </c>
      <c r="O28" s="133">
        <f t="shared" si="2"/>
        <v>18.14</v>
      </c>
      <c r="P28" s="133">
        <f t="shared" si="2"/>
        <v>18.62</v>
      </c>
      <c r="Q28" s="133">
        <f t="shared" si="2"/>
        <v>18.5</v>
      </c>
      <c r="R28" s="133">
        <f t="shared" si="2"/>
        <v>14.13</v>
      </c>
      <c r="S28" s="133">
        <f t="shared" si="2"/>
        <v>16.399999999999999</v>
      </c>
      <c r="T28" s="133">
        <f t="shared" si="2"/>
        <v>16.32</v>
      </c>
      <c r="U28" s="133">
        <f t="shared" si="2"/>
        <v>15.36</v>
      </c>
      <c r="V28" s="133">
        <f t="shared" si="2"/>
        <v>15.74</v>
      </c>
      <c r="W28" s="133">
        <f t="shared" si="2"/>
        <v>15.75</v>
      </c>
      <c r="X28" s="133">
        <f t="shared" si="2"/>
        <v>17.020000000000003</v>
      </c>
      <c r="Y28" s="133">
        <f t="shared" si="2"/>
        <v>17.3</v>
      </c>
      <c r="Z28" s="133">
        <f t="shared" si="2"/>
        <v>16.990000000000002</v>
      </c>
      <c r="AA28" s="133">
        <f t="shared" si="2"/>
        <v>17.310000000000002</v>
      </c>
      <c r="AB28" s="133">
        <f t="shared" si="2"/>
        <v>17.740000000000002</v>
      </c>
      <c r="AC28" s="133">
        <f t="shared" si="2"/>
        <v>16.09</v>
      </c>
      <c r="AD28" s="133">
        <f t="shared" si="2"/>
        <v>15.17</v>
      </c>
      <c r="AE28" s="133">
        <f t="shared" si="2"/>
        <v>15.53</v>
      </c>
      <c r="AF28" s="133">
        <f t="shared" si="2"/>
        <v>14.53</v>
      </c>
      <c r="AG28" s="120">
        <f>AVERAGE(B28:AF28)</f>
        <v>16.46290322580645</v>
      </c>
      <c r="AH28" s="33"/>
    </row>
    <row r="29" spans="1:34" ht="21" customHeight="1" x14ac:dyDescent="0.4">
      <c r="A29" s="8" t="s">
        <v>11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62"/>
      <c r="AH29" s="33" t="s">
        <v>37</v>
      </c>
    </row>
    <row r="30" spans="1:34" ht="21" customHeight="1" x14ac:dyDescent="0.4">
      <c r="A30" s="7" t="s">
        <v>12</v>
      </c>
      <c r="B30" s="141">
        <v>1.6</v>
      </c>
      <c r="C30" s="141">
        <v>0.206784</v>
      </c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1.6897279999999999</v>
      </c>
      <c r="Q30" s="141">
        <v>2.382336</v>
      </c>
      <c r="R30" s="141">
        <v>1.6419840000000001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1.592576</v>
      </c>
      <c r="Z30" s="141">
        <v>1.799269</v>
      </c>
      <c r="AA30" s="141">
        <v>2.2127629999999998</v>
      </c>
      <c r="AB30" s="141">
        <v>1.5800320000000001</v>
      </c>
      <c r="AC30" s="141">
        <v>0</v>
      </c>
      <c r="AD30" s="141">
        <v>0</v>
      </c>
      <c r="AE30" s="141">
        <v>0</v>
      </c>
      <c r="AF30" s="141">
        <v>0</v>
      </c>
      <c r="AG30" s="62"/>
      <c r="AH30" s="33" t="s">
        <v>34</v>
      </c>
    </row>
    <row r="31" spans="1:34" ht="21" customHeight="1" x14ac:dyDescent="0.4">
      <c r="A31" s="7" t="s">
        <v>27</v>
      </c>
      <c r="B31" s="141">
        <v>0</v>
      </c>
      <c r="C31" s="141">
        <v>0</v>
      </c>
      <c r="D31" s="141">
        <v>1.5669120000000001</v>
      </c>
      <c r="E31" s="141">
        <v>1.4086399999999999</v>
      </c>
      <c r="F31" s="141">
        <v>1.3582719999999999</v>
      </c>
      <c r="G31" s="141">
        <v>2.0703999999999998</v>
      </c>
      <c r="H31" s="141">
        <v>1.151424</v>
      </c>
      <c r="I31" s="141">
        <v>1.1357440000000001</v>
      </c>
      <c r="J31" s="141">
        <v>1.7876479999999999</v>
      </c>
      <c r="K31" s="141">
        <v>1.1224320000000001</v>
      </c>
      <c r="L31" s="141">
        <v>1.6719360000000001</v>
      </c>
      <c r="M31" s="141">
        <v>1.625856</v>
      </c>
      <c r="N31" s="141">
        <v>2.3897599999999999</v>
      </c>
      <c r="O31" s="141">
        <v>2.3989760000000002</v>
      </c>
      <c r="P31" s="141">
        <v>0</v>
      </c>
      <c r="Q31" s="141">
        <v>0</v>
      </c>
      <c r="R31" s="141">
        <v>0</v>
      </c>
      <c r="S31" s="141">
        <v>1.01952</v>
      </c>
      <c r="T31" s="141">
        <v>1.330176</v>
      </c>
      <c r="U31" s="141">
        <v>1.8431999999999999</v>
      </c>
      <c r="V31" s="141">
        <v>0.48089599999999999</v>
      </c>
      <c r="W31" s="141">
        <v>2.304408</v>
      </c>
      <c r="X31" s="141">
        <v>1.0988560000000001</v>
      </c>
      <c r="Y31" s="141">
        <v>0</v>
      </c>
      <c r="Z31" s="141">
        <v>0</v>
      </c>
      <c r="AA31" s="141">
        <v>0</v>
      </c>
      <c r="AB31" s="141">
        <v>0</v>
      </c>
      <c r="AC31" s="141">
        <v>1.692032</v>
      </c>
      <c r="AD31" s="141">
        <v>2.1135280000000001</v>
      </c>
      <c r="AE31" s="141">
        <v>1.8539600000000001</v>
      </c>
      <c r="AF31" s="141">
        <v>2.4682240000000002</v>
      </c>
      <c r="AG31" s="62">
        <f>SUM(B31:AF31)</f>
        <v>35.892800000000001</v>
      </c>
      <c r="AH31" s="122">
        <v>0</v>
      </c>
    </row>
    <row r="32" spans="1:34" ht="21" customHeight="1" x14ac:dyDescent="0.4">
      <c r="A32" s="7" t="s">
        <v>4</v>
      </c>
      <c r="B32" s="141">
        <v>1.5</v>
      </c>
      <c r="C32" s="141">
        <v>1.5</v>
      </c>
      <c r="D32" s="141">
        <v>0.38870000000002847</v>
      </c>
      <c r="E32" s="141">
        <v>2.5568999999999846</v>
      </c>
      <c r="F32" s="141">
        <v>1.5590000000000259</v>
      </c>
      <c r="G32" s="141">
        <v>1.5285999999999831</v>
      </c>
      <c r="H32" s="141">
        <v>1.421299999999974</v>
      </c>
      <c r="I32" s="141">
        <v>1.5103000000000293</v>
      </c>
      <c r="J32" s="141">
        <v>1.4909999999999857</v>
      </c>
      <c r="K32" s="141">
        <v>1.4073000000000206</v>
      </c>
      <c r="L32" s="141">
        <v>1.5106999999999857</v>
      </c>
      <c r="M32" s="141">
        <v>1.4265000000000327</v>
      </c>
      <c r="N32" s="141">
        <v>1.2835999999999785</v>
      </c>
      <c r="O32" s="141">
        <v>1.4647999999999683</v>
      </c>
      <c r="P32" s="141">
        <v>1.5927000000000362</v>
      </c>
      <c r="Q32" s="141">
        <v>1.4640999999999735</v>
      </c>
      <c r="R32" s="141">
        <v>1.454400000000021</v>
      </c>
      <c r="S32" s="141">
        <v>1.4864000000000033</v>
      </c>
      <c r="T32" s="141">
        <v>1.2375999999999863</v>
      </c>
      <c r="U32" s="141">
        <v>1.3946000000000254</v>
      </c>
      <c r="V32" s="141">
        <v>1.5557999999999765</v>
      </c>
      <c r="W32" s="141">
        <v>1.5629999999999882</v>
      </c>
      <c r="X32" s="141">
        <v>1.5612000000000421</v>
      </c>
      <c r="Y32" s="141">
        <v>1.3227999999999724</v>
      </c>
      <c r="Z32" s="141">
        <v>1.4547999999999774</v>
      </c>
      <c r="AA32" s="141">
        <v>1.4433999999999969</v>
      </c>
      <c r="AB32" s="141">
        <v>1.4432000000000471</v>
      </c>
      <c r="AC32" s="141">
        <v>1.5384999999999991</v>
      </c>
      <c r="AD32" s="141">
        <v>1.4975999999999772</v>
      </c>
      <c r="AE32" s="141">
        <v>1.4710000000000036</v>
      </c>
      <c r="AF32" s="141">
        <v>1.3269999999999982</v>
      </c>
      <c r="AG32" s="62"/>
    </row>
    <row r="33" spans="1:33" ht="21" customHeight="1" x14ac:dyDescent="0.4">
      <c r="A33" s="7" t="s">
        <v>13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62"/>
    </row>
    <row r="34" spans="1:33" ht="21" customHeight="1" x14ac:dyDescent="0.4">
      <c r="A34" s="7" t="s">
        <v>10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62"/>
    </row>
    <row r="35" spans="1:33" ht="21" customHeight="1" x14ac:dyDescent="0.4">
      <c r="A35" s="8"/>
      <c r="B35" s="133">
        <f>SUM(B30:B34)</f>
        <v>3.1</v>
      </c>
      <c r="C35" s="133">
        <f t="shared" ref="C35:AF35" si="3">SUM(C30:C34)</f>
        <v>1.7067840000000001</v>
      </c>
      <c r="D35" s="133">
        <f t="shared" si="3"/>
        <v>1.9556120000000285</v>
      </c>
      <c r="E35" s="133">
        <f t="shared" si="3"/>
        <v>3.9655399999999847</v>
      </c>
      <c r="F35" s="133">
        <f t="shared" si="3"/>
        <v>2.9172720000000258</v>
      </c>
      <c r="G35" s="133">
        <f t="shared" si="3"/>
        <v>3.5989999999999829</v>
      </c>
      <c r="H35" s="133">
        <f t="shared" si="3"/>
        <v>2.5727239999999743</v>
      </c>
      <c r="I35" s="133">
        <f t="shared" si="3"/>
        <v>2.6460440000000292</v>
      </c>
      <c r="J35" s="133">
        <f t="shared" si="3"/>
        <v>3.2786479999999854</v>
      </c>
      <c r="K35" s="133">
        <f t="shared" si="3"/>
        <v>2.5297320000000205</v>
      </c>
      <c r="L35" s="133">
        <f t="shared" si="3"/>
        <v>3.1826359999999858</v>
      </c>
      <c r="M35" s="133">
        <f t="shared" si="3"/>
        <v>3.0523560000000325</v>
      </c>
      <c r="N35" s="133">
        <f t="shared" si="3"/>
        <v>3.6733599999999784</v>
      </c>
      <c r="O35" s="133">
        <f t="shared" si="3"/>
        <v>3.8637759999999686</v>
      </c>
      <c r="P35" s="133">
        <f t="shared" si="3"/>
        <v>3.2824280000000359</v>
      </c>
      <c r="Q35" s="133">
        <f t="shared" si="3"/>
        <v>3.8464359999999735</v>
      </c>
      <c r="R35" s="133">
        <f t="shared" si="3"/>
        <v>3.0963840000000209</v>
      </c>
      <c r="S35" s="133">
        <f t="shared" si="3"/>
        <v>2.5059200000000033</v>
      </c>
      <c r="T35" s="133">
        <f t="shared" si="3"/>
        <v>2.5677759999999861</v>
      </c>
      <c r="U35" s="133">
        <f t="shared" si="3"/>
        <v>3.2378000000000253</v>
      </c>
      <c r="V35" s="133">
        <f t="shared" si="3"/>
        <v>2.0366959999999765</v>
      </c>
      <c r="W35" s="133">
        <f t="shared" si="3"/>
        <v>3.8674079999999882</v>
      </c>
      <c r="X35" s="133">
        <f t="shared" si="3"/>
        <v>2.6600560000000422</v>
      </c>
      <c r="Y35" s="133">
        <f t="shared" si="3"/>
        <v>2.9153759999999727</v>
      </c>
      <c r="Z35" s="133">
        <f t="shared" si="3"/>
        <v>3.2540689999999772</v>
      </c>
      <c r="AA35" s="133">
        <f t="shared" si="3"/>
        <v>3.6561629999999967</v>
      </c>
      <c r="AB35" s="133">
        <f t="shared" si="3"/>
        <v>3.0232320000000472</v>
      </c>
      <c r="AC35" s="133">
        <f t="shared" si="3"/>
        <v>3.2305319999999993</v>
      </c>
      <c r="AD35" s="133">
        <f t="shared" si="3"/>
        <v>3.6111279999999772</v>
      </c>
      <c r="AE35" s="133">
        <f t="shared" si="3"/>
        <v>3.3249600000000035</v>
      </c>
      <c r="AF35" s="133">
        <f t="shared" si="3"/>
        <v>3.7952239999999984</v>
      </c>
      <c r="AG35" s="120">
        <f>AVERAGE(B35:AF35)</f>
        <v>3.0953249032258068</v>
      </c>
    </row>
    <row r="36" spans="1:33" ht="21" customHeight="1" x14ac:dyDescent="0.4">
      <c r="A36" s="8" t="s">
        <v>30</v>
      </c>
      <c r="B36" s="134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62"/>
    </row>
    <row r="37" spans="1:33" ht="21" customHeight="1" x14ac:dyDescent="0.4">
      <c r="A37" s="7" t="s">
        <v>4</v>
      </c>
      <c r="B37" s="186">
        <v>0.5</v>
      </c>
      <c r="C37" s="186">
        <v>0.5</v>
      </c>
      <c r="D37" s="186">
        <v>0.5</v>
      </c>
      <c r="E37" s="186">
        <v>0.5</v>
      </c>
      <c r="F37" s="186">
        <v>0.5</v>
      </c>
      <c r="G37" s="186">
        <v>0.5</v>
      </c>
      <c r="H37" s="186">
        <v>0.5</v>
      </c>
      <c r="I37" s="186">
        <v>0.5</v>
      </c>
      <c r="J37" s="186">
        <v>0.5</v>
      </c>
      <c r="K37" s="186">
        <v>0.5</v>
      </c>
      <c r="L37" s="186">
        <v>0.5</v>
      </c>
      <c r="M37" s="186">
        <v>0.5</v>
      </c>
      <c r="N37" s="186">
        <v>0.5</v>
      </c>
      <c r="O37" s="186">
        <v>0.5</v>
      </c>
      <c r="P37" s="186">
        <v>0.5</v>
      </c>
      <c r="Q37" s="186">
        <v>0.5</v>
      </c>
      <c r="R37" s="186">
        <v>0.5</v>
      </c>
      <c r="S37" s="186">
        <v>0.5</v>
      </c>
      <c r="T37" s="186">
        <v>0.5</v>
      </c>
      <c r="U37" s="186">
        <v>0.5</v>
      </c>
      <c r="V37" s="186">
        <v>0.5</v>
      </c>
      <c r="W37" s="186">
        <v>0.5</v>
      </c>
      <c r="X37" s="186">
        <v>0.5</v>
      </c>
      <c r="Y37" s="186">
        <v>0.5</v>
      </c>
      <c r="Z37" s="186">
        <v>0.5</v>
      </c>
      <c r="AA37" s="186">
        <v>0.5</v>
      </c>
      <c r="AB37" s="186">
        <v>0.5</v>
      </c>
      <c r="AC37" s="186">
        <v>0.5</v>
      </c>
      <c r="AD37" s="186">
        <v>0.5</v>
      </c>
      <c r="AE37" s="186">
        <v>0.5</v>
      </c>
      <c r="AF37" s="186">
        <v>0.5</v>
      </c>
      <c r="AG37" s="120">
        <f>AVERAGE(B37:AF37)</f>
        <v>0.5</v>
      </c>
    </row>
    <row r="38" spans="1:33" ht="21" customHeight="1" x14ac:dyDescent="0.4">
      <c r="A38" s="7" t="s">
        <v>15</v>
      </c>
      <c r="B38" s="178">
        <f t="shared" ref="B38:AF38" si="4">B8+B15+B28+B35+B37</f>
        <v>50.517637000000001</v>
      </c>
      <c r="C38" s="178">
        <f t="shared" si="4"/>
        <v>52.95134985</v>
      </c>
      <c r="D38" s="178">
        <f t="shared" si="4"/>
        <v>54.233967900000039</v>
      </c>
      <c r="E38" s="178">
        <f t="shared" si="4"/>
        <v>55.43957249999999</v>
      </c>
      <c r="F38" s="178">
        <f t="shared" si="4"/>
        <v>59.285243750000035</v>
      </c>
      <c r="G38" s="178">
        <f t="shared" si="4"/>
        <v>56.914522999999981</v>
      </c>
      <c r="H38" s="178">
        <f t="shared" si="4"/>
        <v>55.892867999999972</v>
      </c>
      <c r="I38" s="178">
        <f t="shared" si="4"/>
        <v>55.917122000000035</v>
      </c>
      <c r="J38" s="178">
        <f t="shared" si="4"/>
        <v>59.761187249999992</v>
      </c>
      <c r="K38" s="178">
        <f t="shared" si="4"/>
        <v>59.928378750000022</v>
      </c>
      <c r="L38" s="178">
        <f t="shared" si="4"/>
        <v>57.890707999999989</v>
      </c>
      <c r="M38" s="178">
        <f t="shared" si="4"/>
        <v>59.635802000000027</v>
      </c>
      <c r="N38" s="178">
        <f t="shared" si="4"/>
        <v>60.888465499999981</v>
      </c>
      <c r="O38" s="178">
        <f t="shared" si="4"/>
        <v>61.464704499999975</v>
      </c>
      <c r="P38" s="178">
        <f t="shared" si="4"/>
        <v>60.429122000000035</v>
      </c>
      <c r="Q38" s="178">
        <f t="shared" si="4"/>
        <v>60.472169999999977</v>
      </c>
      <c r="R38" s="178">
        <f t="shared" si="4"/>
        <v>52.127755500000028</v>
      </c>
      <c r="S38" s="178">
        <f t="shared" si="4"/>
        <v>56.778318500000005</v>
      </c>
      <c r="T38" s="178">
        <f t="shared" si="4"/>
        <v>54.875247999999985</v>
      </c>
      <c r="U38" s="178">
        <f t="shared" si="4"/>
        <v>55.037603000000026</v>
      </c>
      <c r="V38" s="178">
        <f t="shared" si="4"/>
        <v>51.74679099999998</v>
      </c>
      <c r="W38" s="178">
        <f t="shared" si="4"/>
        <v>55.281713999999987</v>
      </c>
      <c r="X38" s="178">
        <f t="shared" si="4"/>
        <v>56.133141000000045</v>
      </c>
      <c r="Y38" s="178">
        <f t="shared" si="4"/>
        <v>56.156446749999965</v>
      </c>
      <c r="Z38" s="178">
        <f t="shared" si="4"/>
        <v>57.140412249999983</v>
      </c>
      <c r="AA38" s="178">
        <f t="shared" si="4"/>
        <v>57.423929000000001</v>
      </c>
      <c r="AB38" s="178">
        <f t="shared" si="4"/>
        <v>58.06884600000005</v>
      </c>
      <c r="AC38" s="178">
        <f t="shared" si="4"/>
        <v>53.772504999999995</v>
      </c>
      <c r="AD38" s="178">
        <f t="shared" si="4"/>
        <v>53.908618249999982</v>
      </c>
      <c r="AE38" s="178">
        <f t="shared" si="4"/>
        <v>52.976927750000002</v>
      </c>
      <c r="AF38" s="178">
        <f t="shared" si="4"/>
        <v>53.512165750000001</v>
      </c>
      <c r="AG38" s="120">
        <f>AVERAGE(B38:AF38)</f>
        <v>56.340749798387101</v>
      </c>
    </row>
    <row r="39" spans="1:33" ht="21" customHeight="1" x14ac:dyDescent="0.4">
      <c r="A39" s="7" t="s">
        <v>16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62"/>
    </row>
    <row r="40" spans="1:33" ht="21" customHeight="1" x14ac:dyDescent="0.4">
      <c r="A40" s="8" t="s">
        <v>20</v>
      </c>
      <c r="B40" s="133">
        <f t="shared" ref="B40:AF40" si="5">B38-B39</f>
        <v>50.517637000000001</v>
      </c>
      <c r="C40" s="133">
        <f t="shared" si="5"/>
        <v>52.95134985</v>
      </c>
      <c r="D40" s="133">
        <f t="shared" si="5"/>
        <v>54.233967900000039</v>
      </c>
      <c r="E40" s="133">
        <f t="shared" si="5"/>
        <v>55.43957249999999</v>
      </c>
      <c r="F40" s="133">
        <f t="shared" si="5"/>
        <v>59.285243750000035</v>
      </c>
      <c r="G40" s="133">
        <f t="shared" si="5"/>
        <v>56.914522999999981</v>
      </c>
      <c r="H40" s="133">
        <f t="shared" si="5"/>
        <v>55.892867999999972</v>
      </c>
      <c r="I40" s="133">
        <f t="shared" si="5"/>
        <v>55.917122000000035</v>
      </c>
      <c r="J40" s="133">
        <f t="shared" si="5"/>
        <v>59.761187249999992</v>
      </c>
      <c r="K40" s="133">
        <f t="shared" si="5"/>
        <v>59.928378750000022</v>
      </c>
      <c r="L40" s="133">
        <f t="shared" si="5"/>
        <v>57.890707999999989</v>
      </c>
      <c r="M40" s="133">
        <f t="shared" si="5"/>
        <v>59.635802000000027</v>
      </c>
      <c r="N40" s="133">
        <f t="shared" si="5"/>
        <v>60.888465499999981</v>
      </c>
      <c r="O40" s="133">
        <f t="shared" si="5"/>
        <v>61.464704499999975</v>
      </c>
      <c r="P40" s="133">
        <f t="shared" si="5"/>
        <v>60.429122000000035</v>
      </c>
      <c r="Q40" s="133">
        <f t="shared" si="5"/>
        <v>60.472169999999977</v>
      </c>
      <c r="R40" s="133">
        <f t="shared" si="5"/>
        <v>52.127755500000028</v>
      </c>
      <c r="S40" s="133">
        <f t="shared" si="5"/>
        <v>56.778318500000005</v>
      </c>
      <c r="T40" s="133">
        <f t="shared" si="5"/>
        <v>54.875247999999985</v>
      </c>
      <c r="U40" s="133">
        <f t="shared" si="5"/>
        <v>55.037603000000026</v>
      </c>
      <c r="V40" s="133">
        <f t="shared" si="5"/>
        <v>51.74679099999998</v>
      </c>
      <c r="W40" s="133">
        <f t="shared" si="5"/>
        <v>55.281713999999987</v>
      </c>
      <c r="X40" s="133">
        <f t="shared" si="5"/>
        <v>56.133141000000045</v>
      </c>
      <c r="Y40" s="133">
        <f t="shared" si="5"/>
        <v>56.156446749999965</v>
      </c>
      <c r="Z40" s="133">
        <f t="shared" si="5"/>
        <v>57.140412249999983</v>
      </c>
      <c r="AA40" s="133">
        <f t="shared" si="5"/>
        <v>57.423929000000001</v>
      </c>
      <c r="AB40" s="133">
        <f t="shared" si="5"/>
        <v>58.06884600000005</v>
      </c>
      <c r="AC40" s="133">
        <f t="shared" si="5"/>
        <v>53.772504999999995</v>
      </c>
      <c r="AD40" s="133">
        <f t="shared" si="5"/>
        <v>53.908618249999982</v>
      </c>
      <c r="AE40" s="133">
        <f t="shared" si="5"/>
        <v>52.976927750000002</v>
      </c>
      <c r="AF40" s="133">
        <f t="shared" si="5"/>
        <v>53.512165750000001</v>
      </c>
      <c r="AG40" s="120">
        <f>AVERAGE(B40:AF40)</f>
        <v>56.340749798387101</v>
      </c>
    </row>
    <row r="41" spans="1:33" ht="20.25" customHeight="1" x14ac:dyDescent="0.4">
      <c r="A41" s="8"/>
      <c r="B41" s="18"/>
      <c r="C41" s="19"/>
      <c r="D41" s="19"/>
      <c r="E41" s="19"/>
      <c r="F41" s="19"/>
      <c r="G41" s="19"/>
      <c r="H41" s="15"/>
      <c r="I41" s="115"/>
      <c r="J41" s="115"/>
      <c r="K41" s="115"/>
      <c r="L41" s="115"/>
      <c r="M41" s="115"/>
      <c r="N41" s="115"/>
      <c r="O41" s="115"/>
      <c r="P41" s="115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ht="20.25" customHeight="1" x14ac:dyDescent="0.4">
      <c r="A42" s="31" t="s">
        <v>32</v>
      </c>
      <c r="B42" s="11"/>
      <c r="C42" s="11"/>
      <c r="D42" s="11"/>
      <c r="E42" s="11"/>
      <c r="F42" s="11"/>
      <c r="G42" s="11"/>
      <c r="H42" s="11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1"/>
      <c r="T42" s="11"/>
      <c r="U42" s="11"/>
      <c r="V42" s="11"/>
      <c r="W42" s="11"/>
      <c r="X42" s="11"/>
      <c r="Y42" s="11"/>
      <c r="Z42" s="14"/>
      <c r="AA42" s="14"/>
      <c r="AB42" s="14"/>
      <c r="AC42" s="14"/>
      <c r="AD42" s="14"/>
      <c r="AE42" s="14"/>
      <c r="AF42" s="14"/>
      <c r="AG42" s="14"/>
    </row>
    <row r="43" spans="1:33" ht="20.25" customHeight="1" x14ac:dyDescent="0.4">
      <c r="A43" s="49" t="s">
        <v>33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</sheetData>
  <phoneticPr fontId="0" type="noConversion"/>
  <pageMargins left="0.54" right="0.18" top="0.55000000000000004" bottom="0.52" header="0.5" footer="0.5"/>
  <pageSetup scale="35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zoomScale="50" zoomScaleNormal="50" zoomScalePageLayoutView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37" sqref="B37:AE37"/>
    </sheetView>
  </sheetViews>
  <sheetFormatPr defaultColWidth="11.53515625" defaultRowHeight="20.25" customHeight="1" x14ac:dyDescent="0.45"/>
  <cols>
    <col min="1" max="1" width="32.3046875" style="49" customWidth="1"/>
    <col min="2" max="31" width="8.3046875" style="49" customWidth="1"/>
    <col min="32" max="32" width="8.3046875" style="88" customWidth="1"/>
    <col min="33" max="33" width="16.3046875" style="49" customWidth="1"/>
    <col min="34" max="16384" width="11.53515625" style="49"/>
  </cols>
  <sheetData>
    <row r="1" spans="1:33" ht="21" customHeight="1" x14ac:dyDescent="0.4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3" ht="21" customHeight="1" x14ac:dyDescent="0.4">
      <c r="A2" s="27">
        <v>44440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3" ht="21" customHeight="1" x14ac:dyDescent="0.4">
      <c r="A3" s="29" t="s">
        <v>19</v>
      </c>
      <c r="Z3" s="50"/>
      <c r="AA3" s="81"/>
      <c r="AB3" s="50"/>
      <c r="AC3" s="50"/>
      <c r="AD3" s="50"/>
      <c r="AE3" s="50"/>
      <c r="AF3" s="50"/>
      <c r="AG3" s="165" t="s">
        <v>39</v>
      </c>
    </row>
    <row r="4" spans="1:33" ht="21" customHeight="1" x14ac:dyDescent="0.4">
      <c r="A4" s="31"/>
      <c r="B4" s="131">
        <v>1</v>
      </c>
      <c r="C4" s="131">
        <v>2</v>
      </c>
      <c r="D4" s="131">
        <v>3</v>
      </c>
      <c r="E4" s="131">
        <v>4</v>
      </c>
      <c r="F4" s="131">
        <v>5</v>
      </c>
      <c r="G4" s="131">
        <v>6</v>
      </c>
      <c r="H4" s="131">
        <v>7</v>
      </c>
      <c r="I4" s="131">
        <v>8</v>
      </c>
      <c r="J4" s="131">
        <v>9</v>
      </c>
      <c r="K4" s="131">
        <v>10</v>
      </c>
      <c r="L4" s="131">
        <v>11</v>
      </c>
      <c r="M4" s="131">
        <v>12</v>
      </c>
      <c r="N4" s="131">
        <v>13</v>
      </c>
      <c r="O4" s="131">
        <v>14</v>
      </c>
      <c r="P4" s="131">
        <v>15</v>
      </c>
      <c r="Q4" s="132">
        <v>16</v>
      </c>
      <c r="R4" s="132">
        <v>17</v>
      </c>
      <c r="S4" s="36">
        <v>18</v>
      </c>
      <c r="T4" s="36">
        <v>19</v>
      </c>
      <c r="U4" s="36">
        <v>20</v>
      </c>
      <c r="V4" s="36">
        <v>21</v>
      </c>
      <c r="W4" s="36">
        <v>22</v>
      </c>
      <c r="X4" s="36">
        <v>23</v>
      </c>
      <c r="Y4" s="36">
        <v>24</v>
      </c>
      <c r="Z4" s="132">
        <v>25</v>
      </c>
      <c r="AA4" s="132">
        <v>26</v>
      </c>
      <c r="AB4" s="132">
        <v>27</v>
      </c>
      <c r="AC4" s="132">
        <v>28</v>
      </c>
      <c r="AD4" s="132">
        <v>29</v>
      </c>
      <c r="AE4" s="132">
        <v>30</v>
      </c>
      <c r="AF4" s="132" t="s">
        <v>28</v>
      </c>
      <c r="AG4" s="165" t="s">
        <v>38</v>
      </c>
    </row>
    <row r="5" spans="1:33" ht="21" customHeight="1" x14ac:dyDescent="0.4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33"/>
    </row>
    <row r="6" spans="1:33" ht="21" customHeight="1" x14ac:dyDescent="0.4">
      <c r="A6" s="31" t="s">
        <v>1</v>
      </c>
      <c r="B6" s="182">
        <v>1.29</v>
      </c>
      <c r="C6" s="182">
        <v>0</v>
      </c>
      <c r="D6" s="182">
        <v>0</v>
      </c>
      <c r="E6" s="182">
        <v>0</v>
      </c>
      <c r="F6" s="182">
        <v>0</v>
      </c>
      <c r="G6" s="182">
        <v>0</v>
      </c>
      <c r="H6" s="182">
        <v>0</v>
      </c>
      <c r="I6" s="182">
        <v>0</v>
      </c>
      <c r="J6" s="182">
        <v>1.383</v>
      </c>
      <c r="K6" s="182">
        <v>3.8403</v>
      </c>
      <c r="L6" s="182">
        <v>1.1918</v>
      </c>
      <c r="M6" s="182">
        <v>0</v>
      </c>
      <c r="N6" s="182">
        <v>1.9670000000000001</v>
      </c>
      <c r="O6" s="182">
        <v>2.0146000000000002</v>
      </c>
      <c r="P6" s="182">
        <v>1.9795</v>
      </c>
      <c r="Q6" s="182">
        <v>1.29</v>
      </c>
      <c r="R6" s="182">
        <v>1.77</v>
      </c>
      <c r="S6" s="182">
        <v>1.2769999999999999</v>
      </c>
      <c r="T6" s="182">
        <v>0</v>
      </c>
      <c r="U6" s="182">
        <v>1.86</v>
      </c>
      <c r="V6" s="182">
        <v>1.9430000000000001</v>
      </c>
      <c r="W6" s="182">
        <v>1.9750000000000001</v>
      </c>
      <c r="X6" s="182">
        <v>1.9570000000000001</v>
      </c>
      <c r="Y6" s="182">
        <v>1.9350000000000001</v>
      </c>
      <c r="Z6" s="182">
        <v>1.306</v>
      </c>
      <c r="AA6" s="182">
        <v>0</v>
      </c>
      <c r="AB6" s="182">
        <v>1.93987</v>
      </c>
      <c r="AC6" s="182">
        <v>1.9870000000000001</v>
      </c>
      <c r="AD6" s="182">
        <v>1.978</v>
      </c>
      <c r="AE6" s="182">
        <v>1.909</v>
      </c>
      <c r="AF6" s="120"/>
      <c r="AG6" s="33" t="s">
        <v>35</v>
      </c>
    </row>
    <row r="7" spans="1:33" ht="21" customHeight="1" x14ac:dyDescent="0.4">
      <c r="A7" s="31" t="s">
        <v>2</v>
      </c>
      <c r="B7" s="179">
        <v>13.799534</v>
      </c>
      <c r="C7" s="179">
        <v>16.005860000000002</v>
      </c>
      <c r="D7" s="179">
        <v>15.672176</v>
      </c>
      <c r="E7" s="179">
        <v>15.953104000000002</v>
      </c>
      <c r="F7" s="179">
        <v>15.476500000000001</v>
      </c>
      <c r="G7" s="179">
        <v>16.210576</v>
      </c>
      <c r="H7" s="179">
        <v>16.534754999999997</v>
      </c>
      <c r="I7" s="179">
        <v>16.329300999999997</v>
      </c>
      <c r="J7" s="179">
        <v>15.120417</v>
      </c>
      <c r="K7" s="179">
        <v>12.867141499999999</v>
      </c>
      <c r="L7" s="179">
        <v>14.1143225</v>
      </c>
      <c r="M7" s="179">
        <v>14.799305250000002</v>
      </c>
      <c r="N7" s="179">
        <v>15.43705375</v>
      </c>
      <c r="O7" s="179">
        <v>15.387384999999998</v>
      </c>
      <c r="P7" s="179">
        <v>14.539854</v>
      </c>
      <c r="Q7" s="179">
        <v>14.885015000000001</v>
      </c>
      <c r="R7" s="179">
        <v>14.948998</v>
      </c>
      <c r="S7" s="179">
        <v>15.3827</v>
      </c>
      <c r="T7" s="179">
        <v>16.134014999999998</v>
      </c>
      <c r="U7" s="179">
        <v>15.504742</v>
      </c>
      <c r="V7" s="179">
        <v>13.891669999999998</v>
      </c>
      <c r="W7" s="179">
        <v>14.982863999999999</v>
      </c>
      <c r="X7" s="179">
        <v>14.023422</v>
      </c>
      <c r="Y7" s="179">
        <v>13.281480000000002</v>
      </c>
      <c r="Z7" s="179">
        <v>13.413899999999998</v>
      </c>
      <c r="AA7" s="179">
        <v>14.94976825</v>
      </c>
      <c r="AB7" s="179">
        <v>14.211203749999999</v>
      </c>
      <c r="AC7" s="179">
        <v>13.871367249999999</v>
      </c>
      <c r="AD7" s="179">
        <v>14.18521075</v>
      </c>
      <c r="AE7" s="179">
        <v>13.632504999999998</v>
      </c>
      <c r="AF7" s="120"/>
      <c r="AG7" s="33" t="s">
        <v>34</v>
      </c>
    </row>
    <row r="8" spans="1:33" ht="21" customHeight="1" x14ac:dyDescent="0.4">
      <c r="A8" s="31"/>
      <c r="B8" s="120">
        <f t="shared" ref="B8:AE8" si="0">SUM(B6:B7)</f>
        <v>15.089534</v>
      </c>
      <c r="C8" s="120">
        <f t="shared" si="0"/>
        <v>16.005860000000002</v>
      </c>
      <c r="D8" s="120">
        <f t="shared" si="0"/>
        <v>15.672176</v>
      </c>
      <c r="E8" s="120">
        <f t="shared" si="0"/>
        <v>15.953104000000002</v>
      </c>
      <c r="F8" s="120">
        <f t="shared" si="0"/>
        <v>15.476500000000001</v>
      </c>
      <c r="G8" s="120">
        <f t="shared" si="0"/>
        <v>16.210576</v>
      </c>
      <c r="H8" s="120">
        <f t="shared" si="0"/>
        <v>16.534754999999997</v>
      </c>
      <c r="I8" s="120">
        <f t="shared" si="0"/>
        <v>16.329300999999997</v>
      </c>
      <c r="J8" s="120">
        <f t="shared" si="0"/>
        <v>16.503416999999999</v>
      </c>
      <c r="K8" s="120">
        <f t="shared" si="0"/>
        <v>16.707441499999998</v>
      </c>
      <c r="L8" s="120">
        <f t="shared" si="0"/>
        <v>15.306122500000001</v>
      </c>
      <c r="M8" s="120">
        <f t="shared" si="0"/>
        <v>14.799305250000002</v>
      </c>
      <c r="N8" s="120">
        <f t="shared" si="0"/>
        <v>17.404053749999999</v>
      </c>
      <c r="O8" s="120">
        <f t="shared" si="0"/>
        <v>17.401985</v>
      </c>
      <c r="P8" s="120">
        <f t="shared" si="0"/>
        <v>16.519354</v>
      </c>
      <c r="Q8" s="120">
        <f t="shared" si="0"/>
        <v>16.175015000000002</v>
      </c>
      <c r="R8" s="120">
        <f t="shared" si="0"/>
        <v>16.718997999999999</v>
      </c>
      <c r="S8" s="120">
        <f t="shared" si="0"/>
        <v>16.659700000000001</v>
      </c>
      <c r="T8" s="120">
        <f t="shared" si="0"/>
        <v>16.134014999999998</v>
      </c>
      <c r="U8" s="120">
        <f t="shared" si="0"/>
        <v>17.364742</v>
      </c>
      <c r="V8" s="120">
        <f t="shared" si="0"/>
        <v>15.834669999999997</v>
      </c>
      <c r="W8" s="120">
        <f t="shared" si="0"/>
        <v>16.957864000000001</v>
      </c>
      <c r="X8" s="120">
        <f t="shared" si="0"/>
        <v>15.980422000000001</v>
      </c>
      <c r="Y8" s="120">
        <f t="shared" si="0"/>
        <v>15.216480000000002</v>
      </c>
      <c r="Z8" s="120">
        <f t="shared" si="0"/>
        <v>14.719899999999999</v>
      </c>
      <c r="AA8" s="120">
        <f t="shared" si="0"/>
        <v>14.94976825</v>
      </c>
      <c r="AB8" s="120">
        <f t="shared" si="0"/>
        <v>16.151073749999998</v>
      </c>
      <c r="AC8" s="120">
        <f t="shared" si="0"/>
        <v>15.858367249999999</v>
      </c>
      <c r="AD8" s="120">
        <f t="shared" si="0"/>
        <v>16.163210750000001</v>
      </c>
      <c r="AE8" s="120">
        <f t="shared" si="0"/>
        <v>15.541504999999999</v>
      </c>
      <c r="AF8" s="120">
        <f>AVERAGE(B8:AE8)</f>
        <v>16.077973866666664</v>
      </c>
      <c r="AG8" s="86">
        <v>0</v>
      </c>
    </row>
    <row r="9" spans="1:33" ht="21" customHeight="1" x14ac:dyDescent="0.4">
      <c r="A9" s="32" t="s">
        <v>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120"/>
    </row>
    <row r="10" spans="1:33" ht="21" customHeight="1" x14ac:dyDescent="0.4">
      <c r="A10" s="31" t="s">
        <v>18</v>
      </c>
      <c r="B10" s="154">
        <v>13.868</v>
      </c>
      <c r="C10" s="154">
        <v>14.726000000000001</v>
      </c>
      <c r="D10" s="154">
        <v>13.771000000000001</v>
      </c>
      <c r="E10" s="154">
        <v>14.833</v>
      </c>
      <c r="F10" s="154">
        <v>15.353</v>
      </c>
      <c r="G10" s="154">
        <v>15.487</v>
      </c>
      <c r="H10" s="154">
        <v>15.657999999999999</v>
      </c>
      <c r="I10" s="62">
        <v>15.260999999999999</v>
      </c>
      <c r="J10" s="62">
        <v>14.124000000000001</v>
      </c>
      <c r="K10" s="62">
        <v>17.847000000000001</v>
      </c>
      <c r="L10" s="62">
        <v>13.616</v>
      </c>
      <c r="M10" s="62">
        <v>14.542999999999999</v>
      </c>
      <c r="N10" s="62">
        <v>14.711</v>
      </c>
      <c r="O10" s="62">
        <v>15.083</v>
      </c>
      <c r="P10" s="62">
        <v>13.164</v>
      </c>
      <c r="Q10" s="62">
        <v>13.164</v>
      </c>
      <c r="R10" s="62">
        <v>13.204000000000001</v>
      </c>
      <c r="S10" s="62">
        <v>15.023</v>
      </c>
      <c r="T10" s="62">
        <v>14.791</v>
      </c>
      <c r="U10" s="62">
        <v>15.507</v>
      </c>
      <c r="V10" s="62">
        <v>14.89</v>
      </c>
      <c r="W10" s="62">
        <v>14.157</v>
      </c>
      <c r="X10" s="62">
        <v>13.679</v>
      </c>
      <c r="Y10" s="62">
        <v>14.481</v>
      </c>
      <c r="Z10" s="62">
        <v>14.358000000000001</v>
      </c>
      <c r="AA10" s="62">
        <v>13.935</v>
      </c>
      <c r="AB10" s="62">
        <v>16.023</v>
      </c>
      <c r="AC10" s="62">
        <v>13.144</v>
      </c>
      <c r="AD10" s="62">
        <v>14.76</v>
      </c>
      <c r="AE10" s="62">
        <v>13.747</v>
      </c>
      <c r="AF10" s="120">
        <v>13.632</v>
      </c>
      <c r="AG10" s="95" t="s">
        <v>36</v>
      </c>
    </row>
    <row r="11" spans="1:33" ht="21" customHeight="1" x14ac:dyDescent="0.4">
      <c r="A11" s="33" t="s">
        <v>26</v>
      </c>
      <c r="B11" s="154">
        <v>0.80700000000000005</v>
      </c>
      <c r="C11" s="154">
        <v>0.88700000000000001</v>
      </c>
      <c r="D11" s="154">
        <v>0.92343900000000001</v>
      </c>
      <c r="E11" s="154">
        <v>0.92100000000000004</v>
      </c>
      <c r="F11" s="154">
        <v>0.93100000000000005</v>
      </c>
      <c r="G11" s="154">
        <v>0.42199999999999999</v>
      </c>
      <c r="H11" s="154">
        <v>0.77300000000000002</v>
      </c>
      <c r="I11" s="62">
        <v>0.54400000000000004</v>
      </c>
      <c r="J11" s="62">
        <v>0.91500000000000004</v>
      </c>
      <c r="K11" s="62">
        <v>0.91300000000000003</v>
      </c>
      <c r="L11" s="62">
        <v>0.77400000000000002</v>
      </c>
      <c r="M11" s="62">
        <v>0.93300000000000005</v>
      </c>
      <c r="N11" s="62">
        <v>0.84199999999999997</v>
      </c>
      <c r="O11" s="62">
        <v>0.42499999999999999</v>
      </c>
      <c r="P11" s="62">
        <v>0.92700000000000005</v>
      </c>
      <c r="Q11" s="62">
        <v>0.92700000000000005</v>
      </c>
      <c r="R11" s="62">
        <v>0.90400000000000003</v>
      </c>
      <c r="S11" s="62">
        <v>0.91400000000000003</v>
      </c>
      <c r="T11" s="62">
        <v>0.91800000000000004</v>
      </c>
      <c r="U11" s="62">
        <v>0.32300000000000001</v>
      </c>
      <c r="V11" s="62">
        <v>0.36299999999999999</v>
      </c>
      <c r="W11" s="62">
        <v>0.82299999999999995</v>
      </c>
      <c r="X11" s="62">
        <v>0.73199999999999998</v>
      </c>
      <c r="Y11" s="62">
        <v>0.85299999999999998</v>
      </c>
      <c r="Z11" s="62">
        <v>0.92100000000000004</v>
      </c>
      <c r="AA11" s="62">
        <v>0.92100000000000004</v>
      </c>
      <c r="AB11" s="62">
        <v>0.93100000000000005</v>
      </c>
      <c r="AC11" s="62">
        <v>0.85599999999999998</v>
      </c>
      <c r="AD11" s="62">
        <v>0.64200000000000002</v>
      </c>
      <c r="AE11" s="62">
        <v>0.751</v>
      </c>
      <c r="AF11" s="120">
        <v>0.56999999999999995</v>
      </c>
      <c r="AG11" s="121">
        <f>SUM(C11:AF11)</f>
        <v>23.479439000000003</v>
      </c>
    </row>
    <row r="12" spans="1:33" ht="21" customHeight="1" x14ac:dyDescent="0.4">
      <c r="A12" s="31" t="s">
        <v>5</v>
      </c>
      <c r="B12" s="154">
        <v>3.2879999999999998</v>
      </c>
      <c r="C12" s="154">
        <v>3.4420000000000002</v>
      </c>
      <c r="D12" s="154">
        <v>2.6930000000000001</v>
      </c>
      <c r="E12" s="154">
        <v>1.127</v>
      </c>
      <c r="F12" s="154">
        <v>1.1000000000000001</v>
      </c>
      <c r="G12" s="154">
        <v>2.129</v>
      </c>
      <c r="H12" s="154">
        <v>3.3079999999999998</v>
      </c>
      <c r="I12" s="62">
        <v>3.4009999999999998</v>
      </c>
      <c r="J12" s="62">
        <v>2.8380000000000001</v>
      </c>
      <c r="K12" s="62">
        <v>3.06</v>
      </c>
      <c r="L12" s="62">
        <v>3.133</v>
      </c>
      <c r="M12" s="62">
        <v>3.0790000000000002</v>
      </c>
      <c r="N12" s="62">
        <v>3.335</v>
      </c>
      <c r="O12" s="62">
        <v>3.375</v>
      </c>
      <c r="P12" s="62">
        <v>3.4870000000000001</v>
      </c>
      <c r="Q12" s="62">
        <v>3.4870000000000001</v>
      </c>
      <c r="R12" s="62">
        <v>3.4039999999999999</v>
      </c>
      <c r="S12" s="62">
        <v>3.4249999999999998</v>
      </c>
      <c r="T12" s="62">
        <v>3.4449999999999998</v>
      </c>
      <c r="U12" s="62">
        <v>3.4580000000000002</v>
      </c>
      <c r="V12" s="62">
        <v>3.3490000000000002</v>
      </c>
      <c r="W12" s="62">
        <v>3.327</v>
      </c>
      <c r="X12" s="62">
        <v>3.3919999999999999</v>
      </c>
      <c r="Y12" s="62">
        <v>2.9950000000000001</v>
      </c>
      <c r="Z12" s="62">
        <v>2.9430000000000001</v>
      </c>
      <c r="AA12" s="62">
        <v>2.996</v>
      </c>
      <c r="AB12" s="62">
        <v>3.0329999999999999</v>
      </c>
      <c r="AC12" s="62">
        <v>3.2919999999999998</v>
      </c>
      <c r="AD12" s="62">
        <v>3.5779999999999998</v>
      </c>
      <c r="AE12" s="62">
        <v>3.4260000000000002</v>
      </c>
      <c r="AF12" s="120">
        <v>3.4750000000000001</v>
      </c>
    </row>
    <row r="13" spans="1:33" ht="21" customHeight="1" x14ac:dyDescent="0.4">
      <c r="A13" s="31" t="s">
        <v>6</v>
      </c>
      <c r="B13" s="180">
        <v>0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0">
        <v>0</v>
      </c>
      <c r="R13" s="180">
        <v>0</v>
      </c>
      <c r="S13" s="180">
        <v>0</v>
      </c>
      <c r="T13" s="180">
        <v>0</v>
      </c>
      <c r="U13" s="180">
        <v>0</v>
      </c>
      <c r="V13" s="180">
        <v>0</v>
      </c>
      <c r="W13" s="180">
        <v>0</v>
      </c>
      <c r="X13" s="180">
        <v>0</v>
      </c>
      <c r="Y13" s="180">
        <v>0</v>
      </c>
      <c r="Z13" s="180">
        <v>0</v>
      </c>
      <c r="AA13" s="180">
        <v>0</v>
      </c>
      <c r="AB13" s="180">
        <v>0</v>
      </c>
      <c r="AC13" s="180">
        <v>0</v>
      </c>
      <c r="AD13" s="180">
        <v>0</v>
      </c>
      <c r="AE13" s="180">
        <v>0</v>
      </c>
      <c r="AF13" s="120">
        <v>0</v>
      </c>
    </row>
    <row r="14" spans="1:33" ht="21" customHeight="1" x14ac:dyDescent="0.4">
      <c r="A14" s="31" t="s">
        <v>7</v>
      </c>
      <c r="B14" s="180">
        <v>0</v>
      </c>
      <c r="C14" s="180">
        <v>0</v>
      </c>
      <c r="D14" s="180">
        <v>0</v>
      </c>
      <c r="E14" s="180">
        <v>0</v>
      </c>
      <c r="F14" s="180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0</v>
      </c>
      <c r="L14" s="180">
        <v>0</v>
      </c>
      <c r="M14" s="180">
        <v>0</v>
      </c>
      <c r="N14" s="180">
        <v>0.28699999999999998</v>
      </c>
      <c r="O14" s="180">
        <v>0.11275</v>
      </c>
      <c r="P14" s="180">
        <v>0</v>
      </c>
      <c r="Q14" s="180">
        <v>0</v>
      </c>
      <c r="R14" s="180">
        <v>0</v>
      </c>
      <c r="S14" s="180">
        <v>0</v>
      </c>
      <c r="T14" s="180">
        <v>0</v>
      </c>
      <c r="U14" s="180">
        <v>0</v>
      </c>
      <c r="V14" s="180">
        <v>0</v>
      </c>
      <c r="W14" s="180">
        <v>0</v>
      </c>
      <c r="X14" s="180">
        <v>0</v>
      </c>
      <c r="Y14" s="180">
        <v>0</v>
      </c>
      <c r="Z14" s="180">
        <v>0</v>
      </c>
      <c r="AA14" s="180">
        <v>0</v>
      </c>
      <c r="AB14" s="180">
        <v>0</v>
      </c>
      <c r="AC14" s="180">
        <v>0</v>
      </c>
      <c r="AD14" s="180">
        <v>0</v>
      </c>
      <c r="AE14" s="180">
        <v>0</v>
      </c>
      <c r="AF14" s="120">
        <v>0</v>
      </c>
    </row>
    <row r="15" spans="1:33" ht="21" customHeight="1" x14ac:dyDescent="0.4">
      <c r="A15" s="31"/>
      <c r="B15" s="120">
        <f t="shared" ref="B15:AF15" si="1">SUM(B10:B14)</f>
        <v>17.963000000000001</v>
      </c>
      <c r="C15" s="120">
        <f t="shared" si="1"/>
        <v>19.055</v>
      </c>
      <c r="D15" s="120">
        <f t="shared" si="1"/>
        <v>17.387439000000001</v>
      </c>
      <c r="E15" s="120">
        <f t="shared" si="1"/>
        <v>16.881</v>
      </c>
      <c r="F15" s="120">
        <f t="shared" si="1"/>
        <v>17.384</v>
      </c>
      <c r="G15" s="120">
        <f t="shared" si="1"/>
        <v>18.038</v>
      </c>
      <c r="H15" s="120">
        <f t="shared" si="1"/>
        <v>19.739000000000001</v>
      </c>
      <c r="I15" s="120">
        <f t="shared" si="1"/>
        <v>19.206</v>
      </c>
      <c r="J15" s="120">
        <f t="shared" si="1"/>
        <v>17.877000000000002</v>
      </c>
      <c r="K15" s="120">
        <f t="shared" si="1"/>
        <v>21.82</v>
      </c>
      <c r="L15" s="120">
        <f t="shared" si="1"/>
        <v>17.523</v>
      </c>
      <c r="M15" s="120">
        <f t="shared" si="1"/>
        <v>18.555</v>
      </c>
      <c r="N15" s="120">
        <f t="shared" si="1"/>
        <v>19.175000000000001</v>
      </c>
      <c r="O15" s="120">
        <f t="shared" si="1"/>
        <v>18.995750000000001</v>
      </c>
      <c r="P15" s="120">
        <f t="shared" si="1"/>
        <v>17.577999999999999</v>
      </c>
      <c r="Q15" s="120">
        <f t="shared" si="1"/>
        <v>17.577999999999999</v>
      </c>
      <c r="R15" s="120">
        <f t="shared" si="1"/>
        <v>17.512</v>
      </c>
      <c r="S15" s="120">
        <f t="shared" si="1"/>
        <v>19.361999999999998</v>
      </c>
      <c r="T15" s="120">
        <f t="shared" si="1"/>
        <v>19.154</v>
      </c>
      <c r="U15" s="120">
        <f t="shared" si="1"/>
        <v>19.288</v>
      </c>
      <c r="V15" s="120">
        <f t="shared" si="1"/>
        <v>18.602</v>
      </c>
      <c r="W15" s="120">
        <f t="shared" si="1"/>
        <v>18.307000000000002</v>
      </c>
      <c r="X15" s="120">
        <f t="shared" si="1"/>
        <v>17.803000000000001</v>
      </c>
      <c r="Y15" s="120">
        <f t="shared" si="1"/>
        <v>18.329000000000001</v>
      </c>
      <c r="Z15" s="120">
        <f t="shared" si="1"/>
        <v>18.222000000000001</v>
      </c>
      <c r="AA15" s="120">
        <f t="shared" si="1"/>
        <v>17.852</v>
      </c>
      <c r="AB15" s="120">
        <f t="shared" si="1"/>
        <v>19.987000000000002</v>
      </c>
      <c r="AC15" s="120">
        <f t="shared" si="1"/>
        <v>17.292000000000002</v>
      </c>
      <c r="AD15" s="120">
        <f t="shared" si="1"/>
        <v>18.98</v>
      </c>
      <c r="AE15" s="120">
        <f t="shared" si="1"/>
        <v>17.923999999999999</v>
      </c>
      <c r="AF15" s="120">
        <f t="shared" si="1"/>
        <v>17.677</v>
      </c>
    </row>
    <row r="16" spans="1:33" ht="21" customHeight="1" x14ac:dyDescent="0.4">
      <c r="A16" s="34" t="s">
        <v>29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20"/>
    </row>
    <row r="17" spans="1:33" ht="21" customHeight="1" x14ac:dyDescent="0.4">
      <c r="A17" s="35" t="s">
        <v>8</v>
      </c>
      <c r="B17" s="62">
        <v>13.9</v>
      </c>
      <c r="C17" s="62">
        <v>13.72</v>
      </c>
      <c r="D17" s="62">
        <v>14.69</v>
      </c>
      <c r="E17" s="62">
        <v>14.73</v>
      </c>
      <c r="F17" s="62">
        <v>14.22</v>
      </c>
      <c r="G17" s="62">
        <v>15.12</v>
      </c>
      <c r="H17" s="62">
        <v>14.92</v>
      </c>
      <c r="I17" s="62">
        <v>15.82</v>
      </c>
      <c r="J17" s="62">
        <v>14.95</v>
      </c>
      <c r="K17" s="62">
        <v>15.41</v>
      </c>
      <c r="L17" s="62">
        <v>14.89</v>
      </c>
      <c r="M17" s="62">
        <v>15.73</v>
      </c>
      <c r="N17" s="62">
        <v>17.55</v>
      </c>
      <c r="O17" s="62">
        <v>15.23</v>
      </c>
      <c r="P17" s="62">
        <v>16.98</v>
      </c>
      <c r="Q17" s="62">
        <v>14.17</v>
      </c>
      <c r="R17" s="62">
        <v>15.41</v>
      </c>
      <c r="S17" s="62">
        <v>15.28</v>
      </c>
      <c r="T17" s="62">
        <v>14.99</v>
      </c>
      <c r="U17" s="62">
        <v>15.67</v>
      </c>
      <c r="V17" s="62">
        <v>14.63</v>
      </c>
      <c r="W17" s="62">
        <v>14.8</v>
      </c>
      <c r="X17" s="62">
        <v>14.67</v>
      </c>
      <c r="Y17" s="62">
        <v>13.27</v>
      </c>
      <c r="Z17" s="62">
        <v>13.93</v>
      </c>
      <c r="AA17" s="62">
        <v>15.3</v>
      </c>
      <c r="AB17" s="62">
        <v>13.87</v>
      </c>
      <c r="AC17" s="62">
        <v>13.19</v>
      </c>
      <c r="AD17" s="62">
        <v>13.46</v>
      </c>
      <c r="AE17" s="62">
        <v>13.33</v>
      </c>
      <c r="AF17" s="120"/>
      <c r="AG17" s="95" t="s">
        <v>36</v>
      </c>
    </row>
    <row r="18" spans="1:33" ht="21" customHeight="1" x14ac:dyDescent="0.4">
      <c r="A18" s="41" t="s">
        <v>26</v>
      </c>
      <c r="B18" s="62">
        <v>0.32</v>
      </c>
      <c r="C18" s="62">
        <v>0.32</v>
      </c>
      <c r="D18" s="62">
        <v>0.32</v>
      </c>
      <c r="E18" s="62">
        <v>0.32</v>
      </c>
      <c r="F18" s="62">
        <v>0.32</v>
      </c>
      <c r="G18" s="62">
        <v>0.32</v>
      </c>
      <c r="H18" s="62">
        <v>0.32</v>
      </c>
      <c r="I18" s="62">
        <v>0.32</v>
      </c>
      <c r="J18" s="62">
        <v>0.32</v>
      </c>
      <c r="K18" s="62">
        <v>0.32</v>
      </c>
      <c r="L18" s="62">
        <v>0.32</v>
      </c>
      <c r="M18" s="62">
        <v>0.32</v>
      </c>
      <c r="N18" s="62">
        <v>0.32</v>
      </c>
      <c r="O18" s="62">
        <v>0.32</v>
      </c>
      <c r="P18" s="62">
        <v>0.32</v>
      </c>
      <c r="Q18" s="62">
        <v>0.32</v>
      </c>
      <c r="R18" s="62">
        <v>0.32</v>
      </c>
      <c r="S18" s="62">
        <v>0.32</v>
      </c>
      <c r="T18" s="62">
        <v>0.32</v>
      </c>
      <c r="U18" s="62">
        <v>0.32</v>
      </c>
      <c r="V18" s="62">
        <v>0.32</v>
      </c>
      <c r="W18" s="62">
        <v>0.32</v>
      </c>
      <c r="X18" s="62">
        <v>0.32</v>
      </c>
      <c r="Y18" s="62">
        <v>0.32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120"/>
      <c r="AG18" s="121">
        <f>SUM(C18:AF18)</f>
        <v>7.3600000000000021</v>
      </c>
    </row>
    <row r="19" spans="1:33" ht="21" customHeight="1" x14ac:dyDescent="0.4">
      <c r="A19" s="35" t="s">
        <v>9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120"/>
    </row>
    <row r="20" spans="1:33" ht="21" customHeight="1" x14ac:dyDescent="0.4">
      <c r="A20" s="35" t="s">
        <v>23</v>
      </c>
      <c r="B20" s="62">
        <v>50</v>
      </c>
      <c r="C20" s="62">
        <v>20</v>
      </c>
      <c r="D20" s="62">
        <v>46</v>
      </c>
      <c r="E20" s="62">
        <v>58</v>
      </c>
      <c r="F20" s="62">
        <v>52</v>
      </c>
      <c r="G20" s="62">
        <v>55</v>
      </c>
      <c r="H20" s="62">
        <v>52</v>
      </c>
      <c r="I20" s="62">
        <v>50</v>
      </c>
      <c r="J20" s="62">
        <v>44</v>
      </c>
      <c r="K20" s="62">
        <v>70</v>
      </c>
      <c r="L20" s="62">
        <v>56</v>
      </c>
      <c r="M20" s="62">
        <v>56</v>
      </c>
      <c r="N20" s="62">
        <v>62</v>
      </c>
      <c r="O20" s="62">
        <v>62</v>
      </c>
      <c r="P20" s="62">
        <v>65</v>
      </c>
      <c r="Q20" s="62">
        <v>62</v>
      </c>
      <c r="R20" s="62">
        <v>64</v>
      </c>
      <c r="S20" s="62">
        <v>62</v>
      </c>
      <c r="T20" s="62">
        <v>62</v>
      </c>
      <c r="U20" s="62">
        <v>62</v>
      </c>
      <c r="V20" s="62">
        <v>70</v>
      </c>
      <c r="W20" s="62">
        <v>55</v>
      </c>
      <c r="X20" s="62">
        <v>64</v>
      </c>
      <c r="Y20" s="62">
        <v>44</v>
      </c>
      <c r="Z20" s="62">
        <v>36</v>
      </c>
      <c r="AA20" s="62">
        <v>50</v>
      </c>
      <c r="AB20" s="62">
        <v>52</v>
      </c>
      <c r="AC20" s="62">
        <v>52</v>
      </c>
      <c r="AD20" s="62">
        <v>72</v>
      </c>
      <c r="AE20" s="62">
        <v>82</v>
      </c>
      <c r="AF20" s="120"/>
    </row>
    <row r="21" spans="1:33" ht="21" customHeight="1" x14ac:dyDescent="0.4">
      <c r="A21" s="35" t="s">
        <v>22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120"/>
    </row>
    <row r="22" spans="1:33" ht="21" customHeight="1" x14ac:dyDescent="0.4">
      <c r="A22" s="35" t="s">
        <v>24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120"/>
    </row>
    <row r="23" spans="1:33" ht="21" customHeight="1" x14ac:dyDescent="0.4">
      <c r="A23" s="35" t="s">
        <v>25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120"/>
      <c r="AG23" s="31"/>
    </row>
    <row r="24" spans="1:33" ht="21" customHeight="1" x14ac:dyDescent="0.4">
      <c r="A24" s="35" t="s">
        <v>17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120"/>
    </row>
    <row r="25" spans="1:33" ht="21" customHeight="1" x14ac:dyDescent="0.4">
      <c r="A25" s="35" t="s">
        <v>5</v>
      </c>
      <c r="B25" s="62">
        <v>0.51</v>
      </c>
      <c r="C25" s="62">
        <v>0.51</v>
      </c>
      <c r="D25" s="62">
        <v>0.51</v>
      </c>
      <c r="E25" s="62">
        <v>0.51</v>
      </c>
      <c r="F25" s="62">
        <v>0.51</v>
      </c>
      <c r="G25" s="62">
        <v>0.51</v>
      </c>
      <c r="H25" s="62">
        <v>0.51</v>
      </c>
      <c r="I25" s="62">
        <v>0.51</v>
      </c>
      <c r="J25" s="62">
        <v>0.51</v>
      </c>
      <c r="K25" s="62">
        <v>0.51</v>
      </c>
      <c r="L25" s="62">
        <v>0.51</v>
      </c>
      <c r="M25" s="62">
        <v>0.51</v>
      </c>
      <c r="N25" s="62">
        <v>0.62</v>
      </c>
      <c r="O25" s="62">
        <v>0.62</v>
      </c>
      <c r="P25" s="62">
        <v>0.62</v>
      </c>
      <c r="Q25" s="62">
        <v>0.62</v>
      </c>
      <c r="R25" s="62">
        <v>0.62</v>
      </c>
      <c r="S25" s="62">
        <v>0.62</v>
      </c>
      <c r="T25" s="62">
        <v>0.62</v>
      </c>
      <c r="U25" s="62">
        <v>0.62</v>
      </c>
      <c r="V25" s="62">
        <v>0.62</v>
      </c>
      <c r="W25" s="62">
        <v>0.62</v>
      </c>
      <c r="X25" s="62">
        <v>0.62</v>
      </c>
      <c r="Y25" s="62">
        <v>0.62</v>
      </c>
      <c r="Z25" s="62">
        <v>0.62</v>
      </c>
      <c r="AA25" s="62">
        <v>0.62</v>
      </c>
      <c r="AB25" s="62">
        <v>0.62</v>
      </c>
      <c r="AC25" s="62">
        <v>0.62</v>
      </c>
      <c r="AD25" s="62">
        <v>0.62</v>
      </c>
      <c r="AE25" s="62">
        <v>0.62</v>
      </c>
      <c r="AF25" s="120"/>
    </row>
    <row r="26" spans="1:33" ht="21" customHeight="1" x14ac:dyDescent="0.4">
      <c r="A26" s="35" t="s">
        <v>10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120"/>
    </row>
    <row r="27" spans="1:33" ht="21" customHeight="1" x14ac:dyDescent="0.4">
      <c r="A27" s="35" t="s">
        <v>7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120"/>
    </row>
    <row r="28" spans="1:33" ht="21" customHeight="1" x14ac:dyDescent="0.4">
      <c r="A28" s="31"/>
      <c r="B28" s="120">
        <f>SUM(B17+B18+B19+B24+B25+B26+B27)</f>
        <v>14.73</v>
      </c>
      <c r="C28" s="120">
        <f t="shared" ref="C28:AE28" si="2">SUM(C17+C18+C19+C24+C25+C26+C27)</f>
        <v>14.55</v>
      </c>
      <c r="D28" s="120">
        <f t="shared" si="2"/>
        <v>15.52</v>
      </c>
      <c r="E28" s="120">
        <f t="shared" si="2"/>
        <v>15.56</v>
      </c>
      <c r="F28" s="120">
        <f t="shared" si="2"/>
        <v>15.05</v>
      </c>
      <c r="G28" s="120">
        <f t="shared" si="2"/>
        <v>15.95</v>
      </c>
      <c r="H28" s="120">
        <f t="shared" si="2"/>
        <v>15.75</v>
      </c>
      <c r="I28" s="120">
        <f t="shared" si="2"/>
        <v>16.650000000000002</v>
      </c>
      <c r="J28" s="120">
        <f t="shared" si="2"/>
        <v>15.78</v>
      </c>
      <c r="K28" s="120">
        <f t="shared" si="2"/>
        <v>16.240000000000002</v>
      </c>
      <c r="L28" s="120">
        <f t="shared" si="2"/>
        <v>15.72</v>
      </c>
      <c r="M28" s="120">
        <f t="shared" si="2"/>
        <v>16.560000000000002</v>
      </c>
      <c r="N28" s="120">
        <f t="shared" si="2"/>
        <v>18.490000000000002</v>
      </c>
      <c r="O28" s="120">
        <f t="shared" si="2"/>
        <v>16.170000000000002</v>
      </c>
      <c r="P28" s="120">
        <f t="shared" si="2"/>
        <v>17.920000000000002</v>
      </c>
      <c r="Q28" s="120">
        <f t="shared" si="2"/>
        <v>15.11</v>
      </c>
      <c r="R28" s="120">
        <f t="shared" si="2"/>
        <v>16.350000000000001</v>
      </c>
      <c r="S28" s="120">
        <f t="shared" si="2"/>
        <v>16.22</v>
      </c>
      <c r="T28" s="120">
        <f t="shared" si="2"/>
        <v>15.93</v>
      </c>
      <c r="U28" s="120">
        <f t="shared" si="2"/>
        <v>16.61</v>
      </c>
      <c r="V28" s="120">
        <f t="shared" si="2"/>
        <v>15.57</v>
      </c>
      <c r="W28" s="120">
        <f t="shared" si="2"/>
        <v>15.74</v>
      </c>
      <c r="X28" s="120">
        <f t="shared" si="2"/>
        <v>15.61</v>
      </c>
      <c r="Y28" s="120">
        <f t="shared" si="2"/>
        <v>14.209999999999999</v>
      </c>
      <c r="Z28" s="120">
        <f t="shared" si="2"/>
        <v>14.549999999999999</v>
      </c>
      <c r="AA28" s="120">
        <f t="shared" si="2"/>
        <v>15.92</v>
      </c>
      <c r="AB28" s="120">
        <f t="shared" si="2"/>
        <v>14.489999999999998</v>
      </c>
      <c r="AC28" s="120">
        <f t="shared" si="2"/>
        <v>13.809999999999999</v>
      </c>
      <c r="AD28" s="120">
        <f t="shared" si="2"/>
        <v>14.08</v>
      </c>
      <c r="AE28" s="120">
        <f t="shared" si="2"/>
        <v>13.95</v>
      </c>
      <c r="AF28" s="120">
        <f>AVERAGE(B28:AE28)</f>
        <v>15.626333333333337</v>
      </c>
      <c r="AG28" s="33"/>
    </row>
    <row r="29" spans="1:33" ht="21" customHeight="1" x14ac:dyDescent="0.4">
      <c r="A29" s="32" t="s">
        <v>11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120"/>
      <c r="AG29" s="33" t="s">
        <v>37</v>
      </c>
    </row>
    <row r="30" spans="1:33" ht="21" customHeight="1" x14ac:dyDescent="0.4">
      <c r="A30" s="31" t="s">
        <v>12</v>
      </c>
      <c r="B30" s="153">
        <v>0</v>
      </c>
      <c r="C30" s="153">
        <v>0</v>
      </c>
      <c r="D30" s="153">
        <v>0</v>
      </c>
      <c r="E30" s="153">
        <v>0</v>
      </c>
      <c r="F30" s="153">
        <v>0</v>
      </c>
      <c r="G30" s="153">
        <v>0</v>
      </c>
      <c r="H30" s="153">
        <v>0</v>
      </c>
      <c r="I30" s="153">
        <v>1.3260799999999999</v>
      </c>
      <c r="J30" s="153">
        <v>2.0243199999999999</v>
      </c>
      <c r="K30" s="153">
        <v>2.307712</v>
      </c>
      <c r="L30" s="153">
        <v>1.536</v>
      </c>
      <c r="M30" s="153">
        <v>1.806208</v>
      </c>
      <c r="N30" s="153">
        <v>2.3412480000000002</v>
      </c>
      <c r="O30" s="153">
        <v>1.3820159999999999</v>
      </c>
      <c r="P30" s="153">
        <v>2.3942399999999999</v>
      </c>
      <c r="Q30" s="153">
        <v>2.2489599999999998</v>
      </c>
      <c r="R30" s="153">
        <v>2.0783360000000002</v>
      </c>
      <c r="S30" s="153">
        <v>2.2854399999999999</v>
      </c>
      <c r="T30" s="153"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0</v>
      </c>
      <c r="Z30" s="153">
        <v>0</v>
      </c>
      <c r="AA30" s="153">
        <v>0</v>
      </c>
      <c r="AB30" s="153">
        <v>0</v>
      </c>
      <c r="AC30" s="153">
        <v>2.6040320000000001</v>
      </c>
      <c r="AD30" s="153">
        <v>2.522624</v>
      </c>
      <c r="AE30" s="153">
        <v>2.2467839999999999</v>
      </c>
      <c r="AF30" s="120"/>
      <c r="AG30" s="33" t="s">
        <v>34</v>
      </c>
    </row>
    <row r="31" spans="1:33" ht="21" customHeight="1" x14ac:dyDescent="0.4">
      <c r="A31" s="31" t="s">
        <v>27</v>
      </c>
      <c r="B31" s="153">
        <v>2.4556800000000001</v>
      </c>
      <c r="C31" s="153">
        <v>2.416512</v>
      </c>
      <c r="D31" s="153">
        <v>1.170688</v>
      </c>
      <c r="E31" s="153">
        <v>2.5113599999999998</v>
      </c>
      <c r="F31" s="153">
        <v>1.456</v>
      </c>
      <c r="G31" s="153">
        <v>0.77670399999999995</v>
      </c>
      <c r="H31" s="153">
        <v>2.7893759999999999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153">
        <v>0</v>
      </c>
      <c r="T31" s="153">
        <v>2.0545279999999999</v>
      </c>
      <c r="U31" s="153">
        <v>1.4887680000000001</v>
      </c>
      <c r="V31" s="153">
        <v>2.4064000000000001</v>
      </c>
      <c r="W31" s="153">
        <v>2.3586559999999999</v>
      </c>
      <c r="X31" s="153">
        <v>1.773056</v>
      </c>
      <c r="Y31" s="153">
        <v>2.2879999999999998</v>
      </c>
      <c r="Z31" s="153">
        <v>1.3355520000000001</v>
      </c>
      <c r="AA31" s="153">
        <v>2.1443840000000001</v>
      </c>
      <c r="AB31" s="153">
        <v>0.57279999999999998</v>
      </c>
      <c r="AC31" s="153">
        <v>0</v>
      </c>
      <c r="AD31" s="153">
        <v>0</v>
      </c>
      <c r="AE31" s="153">
        <v>0</v>
      </c>
      <c r="AF31" s="120">
        <f>SUM(B31:AE31)</f>
        <v>29.998463999999998</v>
      </c>
      <c r="AG31" s="122">
        <v>0</v>
      </c>
    </row>
    <row r="32" spans="1:33" ht="21" customHeight="1" x14ac:dyDescent="0.4">
      <c r="A32" s="31" t="s">
        <v>4</v>
      </c>
      <c r="B32" s="153">
        <v>1.4410000000000309</v>
      </c>
      <c r="C32" s="153">
        <v>1.4873999999999794</v>
      </c>
      <c r="D32" s="153">
        <v>1.6118000000000166</v>
      </c>
      <c r="E32" s="153">
        <v>1.3763999999999896</v>
      </c>
      <c r="F32" s="153">
        <v>1.4706999999999653</v>
      </c>
      <c r="G32" s="153">
        <v>0.49960000000004356</v>
      </c>
      <c r="H32" s="153">
        <v>2.430499999999995</v>
      </c>
      <c r="I32" s="153">
        <v>1.363900000000001</v>
      </c>
      <c r="J32" s="153">
        <v>1.4379999999999882</v>
      </c>
      <c r="K32" s="153">
        <v>1.6007999999999925</v>
      </c>
      <c r="L32" s="153">
        <v>1.4177000000000248</v>
      </c>
      <c r="M32" s="153">
        <v>1.5043000000000006</v>
      </c>
      <c r="N32" s="153">
        <v>1.497099999999989</v>
      </c>
      <c r="O32" s="153">
        <v>1.5283000000000015</v>
      </c>
      <c r="P32" s="153">
        <v>1.2019999999999982</v>
      </c>
      <c r="Q32" s="153">
        <v>1.5374999999999661</v>
      </c>
      <c r="R32" s="153">
        <v>1.323599999999999</v>
      </c>
      <c r="S32" s="153">
        <v>1.4569000000000187</v>
      </c>
      <c r="T32" s="153">
        <v>1.2866999999999962</v>
      </c>
      <c r="U32" s="153">
        <v>1.6831000000000245</v>
      </c>
      <c r="V32" s="153">
        <v>1.2327999999999975</v>
      </c>
      <c r="W32" s="153">
        <v>1.3924000000000092</v>
      </c>
      <c r="X32" s="153">
        <v>1.573599999999999</v>
      </c>
      <c r="Y32" s="153">
        <v>1.2653999999999996</v>
      </c>
      <c r="Z32" s="153">
        <v>1.2779999999999632</v>
      </c>
      <c r="AA32" s="153">
        <v>1.5866000000000327</v>
      </c>
      <c r="AB32" s="153">
        <v>1.3389999999999986</v>
      </c>
      <c r="AC32" s="153">
        <v>1.2742999999999824</v>
      </c>
      <c r="AD32" s="153">
        <v>1.3836000000000013</v>
      </c>
      <c r="AE32" s="153">
        <v>1.2982999999999836</v>
      </c>
      <c r="AF32" s="120"/>
    </row>
    <row r="33" spans="1:32" ht="21" customHeight="1" x14ac:dyDescent="0.4">
      <c r="A33" s="31" t="s">
        <v>13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120"/>
    </row>
    <row r="34" spans="1:32" ht="21" customHeight="1" x14ac:dyDescent="0.4">
      <c r="A34" s="31" t="s">
        <v>10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120"/>
    </row>
    <row r="35" spans="1:32" ht="21" customHeight="1" x14ac:dyDescent="0.4">
      <c r="A35" s="32"/>
      <c r="B35" s="120">
        <f t="shared" ref="B35:AE35" si="3">SUM(B30:B34)</f>
        <v>3.896680000000031</v>
      </c>
      <c r="C35" s="120">
        <f t="shared" si="3"/>
        <v>3.9039119999999796</v>
      </c>
      <c r="D35" s="120">
        <f t="shared" si="3"/>
        <v>2.7824880000000167</v>
      </c>
      <c r="E35" s="120">
        <f t="shared" si="3"/>
        <v>3.8877599999999894</v>
      </c>
      <c r="F35" s="120">
        <f t="shared" si="3"/>
        <v>2.9266999999999652</v>
      </c>
      <c r="G35" s="120">
        <f t="shared" si="3"/>
        <v>1.2763040000000436</v>
      </c>
      <c r="H35" s="120">
        <f t="shared" si="3"/>
        <v>5.2198759999999949</v>
      </c>
      <c r="I35" s="120">
        <f t="shared" si="3"/>
        <v>2.6899800000000011</v>
      </c>
      <c r="J35" s="120">
        <f t="shared" si="3"/>
        <v>3.4623199999999881</v>
      </c>
      <c r="K35" s="120">
        <f t="shared" si="3"/>
        <v>3.9085119999999924</v>
      </c>
      <c r="L35" s="120">
        <f t="shared" si="3"/>
        <v>2.9537000000000249</v>
      </c>
      <c r="M35" s="120">
        <f t="shared" si="3"/>
        <v>3.3105080000000005</v>
      </c>
      <c r="N35" s="120">
        <f t="shared" si="3"/>
        <v>3.8383479999999892</v>
      </c>
      <c r="O35" s="120">
        <f t="shared" si="3"/>
        <v>2.9103160000000017</v>
      </c>
      <c r="P35" s="120">
        <f t="shared" si="3"/>
        <v>3.5962399999999981</v>
      </c>
      <c r="Q35" s="120">
        <f t="shared" si="3"/>
        <v>3.7864599999999662</v>
      </c>
      <c r="R35" s="120">
        <f t="shared" si="3"/>
        <v>3.4019359999999992</v>
      </c>
      <c r="S35" s="120">
        <f t="shared" si="3"/>
        <v>3.7423400000000187</v>
      </c>
      <c r="T35" s="120">
        <f t="shared" si="3"/>
        <v>3.3412279999999961</v>
      </c>
      <c r="U35" s="120">
        <f t="shared" si="3"/>
        <v>3.1718680000000248</v>
      </c>
      <c r="V35" s="120">
        <f t="shared" si="3"/>
        <v>3.6391999999999975</v>
      </c>
      <c r="W35" s="120">
        <f t="shared" si="3"/>
        <v>3.751056000000009</v>
      </c>
      <c r="X35" s="120">
        <f t="shared" si="3"/>
        <v>3.346655999999999</v>
      </c>
      <c r="Y35" s="120">
        <f t="shared" si="3"/>
        <v>3.5533999999999994</v>
      </c>
      <c r="Z35" s="120">
        <f t="shared" si="3"/>
        <v>2.613551999999963</v>
      </c>
      <c r="AA35" s="120">
        <f t="shared" si="3"/>
        <v>3.7309840000000327</v>
      </c>
      <c r="AB35" s="120">
        <f t="shared" si="3"/>
        <v>1.9117999999999986</v>
      </c>
      <c r="AC35" s="120">
        <f t="shared" si="3"/>
        <v>3.8783319999999826</v>
      </c>
      <c r="AD35" s="120">
        <f t="shared" si="3"/>
        <v>3.9062240000000013</v>
      </c>
      <c r="AE35" s="120">
        <f t="shared" si="3"/>
        <v>3.5450839999999832</v>
      </c>
      <c r="AF35" s="120">
        <f>AVERAGE(B35:AE35)</f>
        <v>3.3961254666666667</v>
      </c>
    </row>
    <row r="36" spans="1:32" ht="21" customHeight="1" x14ac:dyDescent="0.4">
      <c r="A36" s="32" t="s">
        <v>30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20"/>
    </row>
    <row r="37" spans="1:32" ht="21" customHeight="1" x14ac:dyDescent="0.4">
      <c r="A37" s="31" t="s">
        <v>4</v>
      </c>
      <c r="B37" s="187">
        <v>0.5</v>
      </c>
      <c r="C37" s="187">
        <v>0.5</v>
      </c>
      <c r="D37" s="187">
        <v>0.5</v>
      </c>
      <c r="E37" s="187">
        <v>0.5</v>
      </c>
      <c r="F37" s="187">
        <v>0.5</v>
      </c>
      <c r="G37" s="187">
        <v>0.5</v>
      </c>
      <c r="H37" s="187">
        <v>0.5</v>
      </c>
      <c r="I37" s="187">
        <v>0.5</v>
      </c>
      <c r="J37" s="187">
        <v>0.5</v>
      </c>
      <c r="K37" s="187">
        <v>0.5</v>
      </c>
      <c r="L37" s="187">
        <v>0.5</v>
      </c>
      <c r="M37" s="187">
        <v>0.5</v>
      </c>
      <c r="N37" s="187">
        <v>0.5</v>
      </c>
      <c r="O37" s="187">
        <v>0.5</v>
      </c>
      <c r="P37" s="187">
        <v>0.5</v>
      </c>
      <c r="Q37" s="187">
        <v>0.5</v>
      </c>
      <c r="R37" s="187">
        <v>0.5</v>
      </c>
      <c r="S37" s="187">
        <v>0.5</v>
      </c>
      <c r="T37" s="187">
        <v>0.5</v>
      </c>
      <c r="U37" s="187">
        <v>0.5</v>
      </c>
      <c r="V37" s="187">
        <v>0.5</v>
      </c>
      <c r="W37" s="187">
        <v>0.5</v>
      </c>
      <c r="X37" s="187">
        <v>0.5</v>
      </c>
      <c r="Y37" s="187">
        <v>0.5</v>
      </c>
      <c r="Z37" s="187">
        <v>0.5</v>
      </c>
      <c r="AA37" s="187">
        <v>0.5</v>
      </c>
      <c r="AB37" s="187">
        <v>0.5</v>
      </c>
      <c r="AC37" s="187">
        <v>0.5</v>
      </c>
      <c r="AD37" s="187">
        <v>0.5</v>
      </c>
      <c r="AE37" s="187">
        <v>0.5</v>
      </c>
      <c r="AF37" s="187">
        <v>0.5</v>
      </c>
    </row>
    <row r="38" spans="1:32" ht="21" customHeight="1" x14ac:dyDescent="0.4">
      <c r="A38" s="31" t="s">
        <v>15</v>
      </c>
      <c r="B38" s="178">
        <f t="shared" ref="B38:AE38" si="4">B8+B15+B28+B35+B37</f>
        <v>52.17921400000003</v>
      </c>
      <c r="C38" s="178">
        <f t="shared" si="4"/>
        <v>54.014771999999979</v>
      </c>
      <c r="D38" s="178">
        <f t="shared" si="4"/>
        <v>51.862103000000019</v>
      </c>
      <c r="E38" s="178">
        <f t="shared" si="4"/>
        <v>52.781863999999999</v>
      </c>
      <c r="F38" s="178">
        <f t="shared" si="4"/>
        <v>51.337199999999967</v>
      </c>
      <c r="G38" s="178">
        <f t="shared" si="4"/>
        <v>51.974880000000049</v>
      </c>
      <c r="H38" s="178">
        <f t="shared" si="4"/>
        <v>57.743630999999986</v>
      </c>
      <c r="I38" s="178">
        <f t="shared" si="4"/>
        <v>55.375280999999994</v>
      </c>
      <c r="J38" s="178">
        <f t="shared" si="4"/>
        <v>54.122736999999994</v>
      </c>
      <c r="K38" s="178">
        <f t="shared" si="4"/>
        <v>59.175953499999991</v>
      </c>
      <c r="L38" s="178">
        <f t="shared" si="4"/>
        <v>52.002822500000022</v>
      </c>
      <c r="M38" s="178">
        <f t="shared" si="4"/>
        <v>53.724813250000004</v>
      </c>
      <c r="N38" s="178">
        <f t="shared" si="4"/>
        <v>59.407401749999991</v>
      </c>
      <c r="O38" s="178">
        <f t="shared" si="4"/>
        <v>55.978051000000001</v>
      </c>
      <c r="P38" s="178">
        <f t="shared" si="4"/>
        <v>56.113593999999992</v>
      </c>
      <c r="Q38" s="178">
        <f t="shared" si="4"/>
        <v>53.149474999999967</v>
      </c>
      <c r="R38" s="178">
        <f t="shared" si="4"/>
        <v>54.482934</v>
      </c>
      <c r="S38" s="178">
        <f t="shared" si="4"/>
        <v>56.484040000000014</v>
      </c>
      <c r="T38" s="178">
        <f t="shared" si="4"/>
        <v>55.059242999999995</v>
      </c>
      <c r="U38" s="178">
        <f t="shared" si="4"/>
        <v>56.934610000000028</v>
      </c>
      <c r="V38" s="178">
        <f t="shared" si="4"/>
        <v>54.145869999999995</v>
      </c>
      <c r="W38" s="178">
        <f t="shared" si="4"/>
        <v>55.255920000000017</v>
      </c>
      <c r="X38" s="178">
        <f t="shared" si="4"/>
        <v>53.240077999999997</v>
      </c>
      <c r="Y38" s="178">
        <f t="shared" si="4"/>
        <v>51.808880000000002</v>
      </c>
      <c r="Z38" s="178">
        <f t="shared" si="4"/>
        <v>50.605451999999964</v>
      </c>
      <c r="AA38" s="178">
        <f t="shared" si="4"/>
        <v>52.952752250000039</v>
      </c>
      <c r="AB38" s="178">
        <f t="shared" si="4"/>
        <v>53.039873749999998</v>
      </c>
      <c r="AC38" s="178">
        <f t="shared" si="4"/>
        <v>51.338699249999991</v>
      </c>
      <c r="AD38" s="178">
        <f t="shared" si="4"/>
        <v>53.629434750000001</v>
      </c>
      <c r="AE38" s="178">
        <f t="shared" si="4"/>
        <v>51.460588999999977</v>
      </c>
      <c r="AF38" s="120"/>
    </row>
    <row r="39" spans="1:32" ht="21" customHeight="1" x14ac:dyDescent="0.4">
      <c r="A39" s="31" t="s">
        <v>16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120"/>
    </row>
    <row r="40" spans="1:32" ht="21" customHeight="1" x14ac:dyDescent="0.4">
      <c r="A40" s="32" t="s">
        <v>20</v>
      </c>
      <c r="B40" s="120">
        <f t="shared" ref="B40:AE40" si="5">B38-B39</f>
        <v>52.17921400000003</v>
      </c>
      <c r="C40" s="120">
        <f t="shared" si="5"/>
        <v>54.014771999999979</v>
      </c>
      <c r="D40" s="120">
        <f t="shared" si="5"/>
        <v>51.862103000000019</v>
      </c>
      <c r="E40" s="120">
        <f t="shared" si="5"/>
        <v>52.781863999999999</v>
      </c>
      <c r="F40" s="120">
        <f t="shared" si="5"/>
        <v>51.337199999999967</v>
      </c>
      <c r="G40" s="120">
        <f t="shared" si="5"/>
        <v>51.974880000000049</v>
      </c>
      <c r="H40" s="120">
        <f t="shared" si="5"/>
        <v>57.743630999999986</v>
      </c>
      <c r="I40" s="120">
        <f t="shared" si="5"/>
        <v>55.375280999999994</v>
      </c>
      <c r="J40" s="120">
        <f t="shared" si="5"/>
        <v>54.122736999999994</v>
      </c>
      <c r="K40" s="120">
        <f t="shared" si="5"/>
        <v>59.175953499999991</v>
      </c>
      <c r="L40" s="120">
        <f t="shared" si="5"/>
        <v>52.002822500000022</v>
      </c>
      <c r="M40" s="120">
        <f t="shared" si="5"/>
        <v>53.724813250000004</v>
      </c>
      <c r="N40" s="120">
        <f t="shared" si="5"/>
        <v>59.407401749999991</v>
      </c>
      <c r="O40" s="120">
        <f t="shared" si="5"/>
        <v>55.978051000000001</v>
      </c>
      <c r="P40" s="120">
        <f t="shared" si="5"/>
        <v>56.113593999999992</v>
      </c>
      <c r="Q40" s="120">
        <f t="shared" si="5"/>
        <v>53.149474999999967</v>
      </c>
      <c r="R40" s="120">
        <f t="shared" si="5"/>
        <v>54.482934</v>
      </c>
      <c r="S40" s="120">
        <f t="shared" si="5"/>
        <v>56.484040000000014</v>
      </c>
      <c r="T40" s="120">
        <f t="shared" si="5"/>
        <v>55.059242999999995</v>
      </c>
      <c r="U40" s="120">
        <f t="shared" si="5"/>
        <v>56.934610000000028</v>
      </c>
      <c r="V40" s="120">
        <f t="shared" si="5"/>
        <v>54.145869999999995</v>
      </c>
      <c r="W40" s="120">
        <f t="shared" si="5"/>
        <v>55.255920000000017</v>
      </c>
      <c r="X40" s="120">
        <f t="shared" si="5"/>
        <v>53.240077999999997</v>
      </c>
      <c r="Y40" s="120">
        <f t="shared" si="5"/>
        <v>51.808880000000002</v>
      </c>
      <c r="Z40" s="120">
        <f t="shared" si="5"/>
        <v>50.605451999999964</v>
      </c>
      <c r="AA40" s="120">
        <f t="shared" si="5"/>
        <v>52.952752250000039</v>
      </c>
      <c r="AB40" s="120">
        <f t="shared" si="5"/>
        <v>53.039873749999998</v>
      </c>
      <c r="AC40" s="120">
        <f t="shared" si="5"/>
        <v>51.338699249999991</v>
      </c>
      <c r="AD40" s="120">
        <f t="shared" si="5"/>
        <v>53.629434750000001</v>
      </c>
      <c r="AE40" s="120">
        <f t="shared" si="5"/>
        <v>51.460588999999977</v>
      </c>
      <c r="AF40" s="120">
        <f>AVERAGE(B40:AE40)</f>
        <v>54.046072300000006</v>
      </c>
    </row>
    <row r="41" spans="1:32" ht="20.25" customHeight="1" x14ac:dyDescent="0.45">
      <c r="A41" s="32"/>
      <c r="B41" s="42"/>
      <c r="C41" s="41"/>
      <c r="D41" s="41"/>
      <c r="E41" s="41"/>
      <c r="F41" s="41"/>
      <c r="G41" s="41"/>
      <c r="H41" s="41"/>
      <c r="I41" s="42"/>
      <c r="J41" s="42"/>
      <c r="K41" s="42"/>
      <c r="L41" s="42"/>
      <c r="M41" s="42"/>
      <c r="N41" s="42"/>
      <c r="O41" s="42"/>
      <c r="P41" s="42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0"/>
    </row>
    <row r="42" spans="1:32" ht="20.25" customHeight="1" x14ac:dyDescent="0.45">
      <c r="A42" s="31" t="s">
        <v>32</v>
      </c>
      <c r="B42" s="35"/>
      <c r="C42" s="35"/>
      <c r="D42" s="35"/>
      <c r="E42" s="35"/>
      <c r="F42" s="35"/>
      <c r="G42" s="35"/>
      <c r="H42" s="35"/>
      <c r="I42" s="44"/>
      <c r="J42" s="44"/>
      <c r="K42" s="44"/>
      <c r="L42" s="44"/>
      <c r="M42" s="44"/>
      <c r="N42" s="44"/>
      <c r="O42" s="44"/>
      <c r="P42" s="44"/>
      <c r="Q42" s="41"/>
      <c r="R42" s="41"/>
      <c r="S42" s="35"/>
      <c r="T42" s="35"/>
      <c r="U42" s="35"/>
      <c r="V42" s="35"/>
      <c r="W42" s="35"/>
      <c r="X42" s="35"/>
      <c r="Y42" s="35"/>
      <c r="Z42" s="44"/>
      <c r="AA42" s="44"/>
      <c r="AB42" s="44"/>
      <c r="AC42" s="44"/>
      <c r="AD42" s="44"/>
      <c r="AE42" s="44"/>
      <c r="AF42" s="46"/>
    </row>
    <row r="43" spans="1:32" ht="20.25" customHeight="1" x14ac:dyDescent="0.45">
      <c r="A43" s="49" t="s">
        <v>33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0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Jan 2021</vt:lpstr>
      <vt:lpstr>Feb 2021</vt:lpstr>
      <vt:lpstr>Mar 2021</vt:lpstr>
      <vt:lpstr>Apr 2021</vt:lpstr>
      <vt:lpstr>May 2021</vt:lpstr>
      <vt:lpstr>Jun 2021</vt:lpstr>
      <vt:lpstr>Jul 2021</vt:lpstr>
      <vt:lpstr>Aug 2021</vt:lpstr>
      <vt:lpstr>Sep 2021</vt:lpstr>
      <vt:lpstr>Oct 2021</vt:lpstr>
      <vt:lpstr>Nov 2021</vt:lpstr>
      <vt:lpstr>Dec 2021</vt:lpstr>
      <vt:lpstr>'Apr 2021'!Print_Area</vt:lpstr>
      <vt:lpstr>'Dec 2021'!Print_Area</vt:lpstr>
      <vt:lpstr>'Feb 2021'!Print_Area</vt:lpstr>
      <vt:lpstr>'Jan 2021'!Print_Area</vt:lpstr>
      <vt:lpstr>'Mar 2021'!Print_Area</vt:lpstr>
      <vt:lpstr>'May 2021'!Print_Area</vt:lpstr>
      <vt:lpstr>'Nov 2021'!Print_Area</vt:lpstr>
      <vt:lpstr>'Oct 2021'!Print_Area</vt:lpstr>
      <vt:lpstr>'Sep 2021'!Print_Area</vt:lpstr>
    </vt:vector>
  </TitlesOfParts>
  <Company>WRA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Kauffman</dc:creator>
  <cp:lastModifiedBy>jerry</cp:lastModifiedBy>
  <cp:lastPrinted>2012-11-13T16:20:42Z</cp:lastPrinted>
  <dcterms:created xsi:type="dcterms:W3CDTF">1999-06-29T22:26:58Z</dcterms:created>
  <dcterms:modified xsi:type="dcterms:W3CDTF">2022-01-03T17:07:05Z</dcterms:modified>
</cp:coreProperties>
</file>