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C:\Projects\Water Demands\All Water Demand Data\"/>
    </mc:Choice>
  </mc:AlternateContent>
  <xr:revisionPtr revIDLastSave="0" documentId="13_ncr:1_{C7F882E3-5F9B-4DD8-8DE2-1D15CECB7A33}" xr6:coauthVersionLast="47" xr6:coauthVersionMax="47" xr10:uidLastSave="{00000000-0000-0000-0000-000000000000}"/>
  <bookViews>
    <workbookView xWindow="-120" yWindow="-120" windowWidth="21840" windowHeight="14235" tabRatio="847" activeTab="7" xr2:uid="{00000000-000D-0000-FFFF-FFFF00000000}"/>
  </bookViews>
  <sheets>
    <sheet name="Jan 2022" sheetId="12" r:id="rId1"/>
    <sheet name="Feb 2022" sheetId="13" r:id="rId2"/>
    <sheet name="Mar 2022" sheetId="15" r:id="rId3"/>
    <sheet name="Apr 2022" sheetId="17" r:id="rId4"/>
    <sheet name="May 2022" sheetId="19" r:id="rId5"/>
    <sheet name="Jun 2022" sheetId="20" r:id="rId6"/>
    <sheet name="Jul 2022" sheetId="21" r:id="rId7"/>
    <sheet name="Aug 2022" sheetId="10" r:id="rId8"/>
    <sheet name="Sep 2022" sheetId="11" r:id="rId9"/>
    <sheet name="Oct 2022" sheetId="22" r:id="rId10"/>
    <sheet name="Nov 2022" sheetId="23" r:id="rId11"/>
    <sheet name="Dec 2022" sheetId="24" r:id="rId12"/>
  </sheets>
  <definedNames>
    <definedName name="_xlnm.Print_Area" localSheetId="3">'Apr 2022'!$A$1:$AF$43</definedName>
    <definedName name="_xlnm.Print_Area" localSheetId="11">'Dec 2022'!$A$1:$AI$41</definedName>
    <definedName name="_xlnm.Print_Area" localSheetId="1">'Feb 2022'!$A$1:$AE$42</definedName>
    <definedName name="_xlnm.Print_Area" localSheetId="0">'Jan 2022'!$A$1:$AH$42</definedName>
    <definedName name="_xlnm.Print_Area" localSheetId="2">'Mar 2022'!$A$1:$AH$42</definedName>
    <definedName name="_xlnm.Print_Area" localSheetId="4">'May 2022'!$A$1:$AG$42</definedName>
    <definedName name="_xlnm.Print_Area" localSheetId="10">'Nov 2022'!$A$1:$AF$42</definedName>
    <definedName name="_xlnm.Print_Area" localSheetId="9">'Oct 2022'!$A$1:$AI$62</definedName>
    <definedName name="_xlnm.Print_Area" localSheetId="8">'Sep 2022'!$A$1:$AF$37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37" i="11" l="1"/>
  <c r="AG37" i="22"/>
  <c r="AH11" i="22" l="1"/>
  <c r="AH18" i="22"/>
  <c r="AG17" i="22"/>
  <c r="AG18" i="22"/>
  <c r="AG20" i="22"/>
  <c r="AG25" i="22"/>
  <c r="AE16" i="20" l="1"/>
  <c r="AD16" i="20"/>
  <c r="AC16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F16" i="20" s="1"/>
  <c r="AG11" i="22" l="1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G12" i="21"/>
  <c r="AG19" i="21"/>
  <c r="AG35" i="10" l="1"/>
  <c r="AG37" i="10"/>
  <c r="AG38" i="21"/>
  <c r="AG11" i="23" l="1"/>
  <c r="AF15" i="22"/>
  <c r="AE15" i="22"/>
  <c r="AD15" i="22"/>
  <c r="AC15" i="22"/>
  <c r="AB15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F9" i="21" l="1"/>
  <c r="AE9" i="21"/>
  <c r="AD9" i="21"/>
  <c r="AC9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G18" i="11" l="1"/>
  <c r="AH19" i="21"/>
  <c r="AG36" i="15" l="1"/>
  <c r="B8" i="13" l="1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G31" i="24"/>
  <c r="AF31" i="23"/>
  <c r="AG31" i="10"/>
  <c r="AF32" i="17"/>
  <c r="AG30" i="15"/>
  <c r="AG30" i="12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32" i="21"/>
  <c r="AF32" i="20"/>
  <c r="AG31" i="19"/>
  <c r="AK43" i="20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B35" i="24"/>
  <c r="B35" i="23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A16" i="21"/>
  <c r="AB16" i="21"/>
  <c r="AC16" i="21"/>
  <c r="AD16" i="21"/>
  <c r="AE16" i="21"/>
  <c r="AF16" i="21"/>
  <c r="B16" i="21"/>
  <c r="AF31" i="11"/>
  <c r="B35" i="22"/>
  <c r="C35" i="22"/>
  <c r="D35" i="22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B28" i="10"/>
  <c r="S8" i="19"/>
  <c r="S15" i="19"/>
  <c r="S35" i="19"/>
  <c r="Q8" i="19"/>
  <c r="Q15" i="19"/>
  <c r="Q35" i="19"/>
  <c r="L8" i="19"/>
  <c r="L15" i="19"/>
  <c r="L35" i="19"/>
  <c r="I8" i="19"/>
  <c r="I15" i="19"/>
  <c r="I35" i="19"/>
  <c r="E8" i="19"/>
  <c r="E15" i="19"/>
  <c r="E35" i="19"/>
  <c r="C8" i="19"/>
  <c r="C15" i="19"/>
  <c r="C35" i="19"/>
  <c r="AF8" i="24"/>
  <c r="AD8" i="24"/>
  <c r="AB8" i="24"/>
  <c r="Z8" i="24"/>
  <c r="X8" i="24"/>
  <c r="V8" i="24"/>
  <c r="T8" i="24"/>
  <c r="R8" i="24"/>
  <c r="P8" i="24"/>
  <c r="N8" i="24"/>
  <c r="L8" i="24"/>
  <c r="J8" i="24"/>
  <c r="H8" i="24"/>
  <c r="F8" i="24"/>
  <c r="D8" i="24"/>
  <c r="Z28" i="22"/>
  <c r="Y28" i="22"/>
  <c r="X28" i="22"/>
  <c r="W28" i="22"/>
  <c r="W38" i="22" s="1"/>
  <c r="V28" i="22"/>
  <c r="U28" i="22"/>
  <c r="U35" i="22"/>
  <c r="U8" i="22"/>
  <c r="T28" i="22"/>
  <c r="S28" i="22"/>
  <c r="R28" i="22"/>
  <c r="R35" i="22"/>
  <c r="R8" i="22"/>
  <c r="Q28" i="22"/>
  <c r="Q35" i="22"/>
  <c r="Q8" i="22"/>
  <c r="P28" i="22"/>
  <c r="P35" i="22"/>
  <c r="P8" i="22"/>
  <c r="O28" i="22"/>
  <c r="N28" i="22"/>
  <c r="M28" i="22"/>
  <c r="L28" i="22"/>
  <c r="L35" i="22"/>
  <c r="L8" i="22"/>
  <c r="K28" i="22"/>
  <c r="J28" i="22"/>
  <c r="I28" i="22"/>
  <c r="H28" i="22"/>
  <c r="H35" i="22"/>
  <c r="H8" i="22"/>
  <c r="G28" i="22"/>
  <c r="F28" i="22"/>
  <c r="E28" i="22"/>
  <c r="E35" i="22"/>
  <c r="E8" i="22"/>
  <c r="D28" i="22"/>
  <c r="C28" i="22"/>
  <c r="AA28" i="22"/>
  <c r="AB28" i="22"/>
  <c r="AC28" i="22"/>
  <c r="AD28" i="22"/>
  <c r="AE28" i="22"/>
  <c r="AF28" i="22"/>
  <c r="B28" i="22"/>
  <c r="B38" i="22" s="1"/>
  <c r="B40" i="22" s="1"/>
  <c r="AE35" i="22"/>
  <c r="AE8" i="22"/>
  <c r="AC35" i="22"/>
  <c r="AC8" i="22"/>
  <c r="AA35" i="22"/>
  <c r="AA8" i="22"/>
  <c r="W35" i="22"/>
  <c r="W8" i="22"/>
  <c r="AG12" i="22"/>
  <c r="O35" i="22"/>
  <c r="O8" i="22"/>
  <c r="N35" i="22"/>
  <c r="N8" i="22"/>
  <c r="M35" i="22"/>
  <c r="M8" i="22"/>
  <c r="K35" i="22"/>
  <c r="K8" i="22"/>
  <c r="I35" i="22"/>
  <c r="I8" i="22"/>
  <c r="G35" i="22"/>
  <c r="G8" i="22"/>
  <c r="F35" i="22"/>
  <c r="F8" i="22"/>
  <c r="D8" i="22"/>
  <c r="AG10" i="22"/>
  <c r="AF35" i="22"/>
  <c r="AF8" i="22"/>
  <c r="AD35" i="22"/>
  <c r="AD8" i="22"/>
  <c r="AB35" i="22"/>
  <c r="AB8" i="22"/>
  <c r="Z35" i="22"/>
  <c r="Z8" i="22"/>
  <c r="X35" i="22"/>
  <c r="X8" i="22"/>
  <c r="AE35" i="11"/>
  <c r="AE28" i="11"/>
  <c r="AE8" i="11"/>
  <c r="AD35" i="11"/>
  <c r="AB35" i="11"/>
  <c r="AA35" i="11"/>
  <c r="Z35" i="11"/>
  <c r="X35" i="11"/>
  <c r="W35" i="11"/>
  <c r="V35" i="11"/>
  <c r="T35" i="11"/>
  <c r="S35" i="11"/>
  <c r="R35" i="11"/>
  <c r="P35" i="11"/>
  <c r="O35" i="11"/>
  <c r="N35" i="11"/>
  <c r="L35" i="11"/>
  <c r="K35" i="11"/>
  <c r="J35" i="11"/>
  <c r="H35" i="11"/>
  <c r="G35" i="11"/>
  <c r="F35" i="11"/>
  <c r="D35" i="11"/>
  <c r="C35" i="11"/>
  <c r="B35" i="11"/>
  <c r="B28" i="11"/>
  <c r="AF15" i="10"/>
  <c r="AC15" i="10"/>
  <c r="AC38" i="10" s="1"/>
  <c r="AC40" i="10" s="1"/>
  <c r="AB15" i="10"/>
  <c r="AD15" i="19"/>
  <c r="AD8" i="19"/>
  <c r="AD28" i="19"/>
  <c r="AD35" i="19"/>
  <c r="AC15" i="19"/>
  <c r="Y15" i="19"/>
  <c r="Y8" i="19"/>
  <c r="Y35" i="19"/>
  <c r="V15" i="19"/>
  <c r="V8" i="19"/>
  <c r="V35" i="19"/>
  <c r="U15" i="19"/>
  <c r="U8" i="19"/>
  <c r="U35" i="19"/>
  <c r="M35" i="19"/>
  <c r="AF35" i="19"/>
  <c r="AB35" i="19"/>
  <c r="X35" i="19"/>
  <c r="T35" i="19"/>
  <c r="P35" i="19"/>
  <c r="D35" i="19"/>
  <c r="G35" i="19"/>
  <c r="AE35" i="19"/>
  <c r="AA35" i="19"/>
  <c r="Z35" i="19"/>
  <c r="W35" i="19"/>
  <c r="R35" i="19"/>
  <c r="O35" i="19"/>
  <c r="N35" i="19"/>
  <c r="K35" i="19"/>
  <c r="J35" i="19"/>
  <c r="B35" i="19"/>
  <c r="X15" i="19"/>
  <c r="X8" i="19"/>
  <c r="T15" i="19"/>
  <c r="T8" i="19"/>
  <c r="P15" i="19"/>
  <c r="P8" i="19"/>
  <c r="M15" i="19"/>
  <c r="M8" i="19"/>
  <c r="K15" i="19"/>
  <c r="K8" i="19"/>
  <c r="D15" i="19"/>
  <c r="D8" i="19"/>
  <c r="Z8" i="19"/>
  <c r="R8" i="19"/>
  <c r="AC8" i="19"/>
  <c r="E9" i="17"/>
  <c r="H35" i="19"/>
  <c r="F35" i="19"/>
  <c r="AA28" i="19"/>
  <c r="AB28" i="19"/>
  <c r="AC28" i="19"/>
  <c r="AE28" i="19"/>
  <c r="AF28" i="19"/>
  <c r="Z16" i="17"/>
  <c r="Y16" i="17"/>
  <c r="X16" i="17"/>
  <c r="V16" i="17"/>
  <c r="U16" i="17"/>
  <c r="T16" i="17"/>
  <c r="R16" i="17"/>
  <c r="Q16" i="17"/>
  <c r="P16" i="17"/>
  <c r="O16" i="17"/>
  <c r="N16" i="17"/>
  <c r="M16" i="17"/>
  <c r="M29" i="17"/>
  <c r="M9" i="17"/>
  <c r="M40" i="17"/>
  <c r="L16" i="17"/>
  <c r="Y35" i="22"/>
  <c r="V35" i="22"/>
  <c r="T35" i="22"/>
  <c r="S35" i="22"/>
  <c r="J35" i="22"/>
  <c r="AG31" i="22"/>
  <c r="S8" i="22"/>
  <c r="Y8" i="22"/>
  <c r="V8" i="22"/>
  <c r="T8" i="22"/>
  <c r="J8" i="22"/>
  <c r="C8" i="22"/>
  <c r="AG8" i="22" s="1"/>
  <c r="B8" i="22"/>
  <c r="AC35" i="11"/>
  <c r="Y35" i="11"/>
  <c r="U35" i="11"/>
  <c r="Q35" i="11"/>
  <c r="M35" i="11"/>
  <c r="I35" i="11"/>
  <c r="E35" i="11"/>
  <c r="AD28" i="11"/>
  <c r="AC28" i="11"/>
  <c r="AB28" i="11"/>
  <c r="AA28" i="11"/>
  <c r="Z28" i="11"/>
  <c r="Z8" i="11"/>
  <c r="Y28" i="11"/>
  <c r="X28" i="11"/>
  <c r="W28" i="11"/>
  <c r="W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AD8" i="11"/>
  <c r="AC8" i="11"/>
  <c r="AB8" i="11"/>
  <c r="AA8" i="11"/>
  <c r="Y8" i="11"/>
  <c r="X8" i="11"/>
  <c r="V8" i="11"/>
  <c r="U8" i="11"/>
  <c r="T8" i="11"/>
  <c r="S8" i="11"/>
  <c r="R8" i="11"/>
  <c r="Q8" i="11"/>
  <c r="P8" i="11"/>
  <c r="O8" i="11"/>
  <c r="AD15" i="10"/>
  <c r="AD38" i="10" s="1"/>
  <c r="AD40" i="10" s="1"/>
  <c r="W15" i="10"/>
  <c r="B15" i="10"/>
  <c r="B8" i="10"/>
  <c r="B38" i="10" s="1"/>
  <c r="AE15" i="10"/>
  <c r="AA15" i="10"/>
  <c r="Z15" i="10"/>
  <c r="Z38" i="10"/>
  <c r="Z40" i="10" s="1"/>
  <c r="Y15" i="10"/>
  <c r="X15" i="10"/>
  <c r="V15" i="10"/>
  <c r="V38" i="10"/>
  <c r="V40" i="10" s="1"/>
  <c r="U15" i="10"/>
  <c r="U38" i="10" s="1"/>
  <c r="U40" i="10" s="1"/>
  <c r="T15" i="10"/>
  <c r="S15" i="10"/>
  <c r="R15" i="10"/>
  <c r="R38" i="10" s="1"/>
  <c r="R40" i="10" s="1"/>
  <c r="Q15" i="10"/>
  <c r="Q38" i="10" s="1"/>
  <c r="Q40" i="10" s="1"/>
  <c r="P15" i="10"/>
  <c r="O15" i="10"/>
  <c r="N15" i="10"/>
  <c r="N38" i="10" s="1"/>
  <c r="N40" i="10" s="1"/>
  <c r="M15" i="10"/>
  <c r="M38" i="10" s="1"/>
  <c r="M40" i="10" s="1"/>
  <c r="L15" i="10"/>
  <c r="K15" i="10"/>
  <c r="J15" i="10"/>
  <c r="J38" i="10" s="1"/>
  <c r="J40" i="10" s="1"/>
  <c r="I15" i="10"/>
  <c r="I38" i="10" s="1"/>
  <c r="I40" i="10" s="1"/>
  <c r="H15" i="10"/>
  <c r="G15" i="10"/>
  <c r="F15" i="10"/>
  <c r="F8" i="10"/>
  <c r="E15" i="10"/>
  <c r="E8" i="10"/>
  <c r="D15" i="10"/>
  <c r="D8" i="10"/>
  <c r="C15" i="10"/>
  <c r="H8" i="10"/>
  <c r="G8" i="10"/>
  <c r="C8" i="10"/>
  <c r="AF29" i="21"/>
  <c r="T29" i="21"/>
  <c r="H29" i="21"/>
  <c r="AE29" i="21"/>
  <c r="AD29" i="21"/>
  <c r="AC29" i="21"/>
  <c r="AB29" i="21"/>
  <c r="AA29" i="21"/>
  <c r="Z29" i="21"/>
  <c r="Y29" i="21"/>
  <c r="X29" i="21"/>
  <c r="W29" i="21"/>
  <c r="V29" i="21"/>
  <c r="U29" i="21"/>
  <c r="S29" i="21"/>
  <c r="R29" i="21"/>
  <c r="Q29" i="21"/>
  <c r="P29" i="21"/>
  <c r="O29" i="21"/>
  <c r="N29" i="21"/>
  <c r="M29" i="21"/>
  <c r="L29" i="21"/>
  <c r="K29" i="21"/>
  <c r="J29" i="21"/>
  <c r="I29" i="21"/>
  <c r="G29" i="21"/>
  <c r="F29" i="21"/>
  <c r="E29" i="21"/>
  <c r="D29" i="21"/>
  <c r="C29" i="21"/>
  <c r="B29" i="21"/>
  <c r="AG9" i="21"/>
  <c r="B16" i="17"/>
  <c r="B29" i="17"/>
  <c r="B40" i="17"/>
  <c r="AE29" i="17"/>
  <c r="AE9" i="17"/>
  <c r="AE16" i="17"/>
  <c r="AD29" i="17"/>
  <c r="AC29" i="17"/>
  <c r="AB29" i="17"/>
  <c r="AA29" i="17"/>
  <c r="Z29" i="17"/>
  <c r="Y29" i="17"/>
  <c r="X29" i="17"/>
  <c r="W29" i="17"/>
  <c r="W16" i="17"/>
  <c r="W9" i="17"/>
  <c r="V29" i="17"/>
  <c r="U29" i="17"/>
  <c r="T29" i="17"/>
  <c r="S29" i="17"/>
  <c r="R29" i="17"/>
  <c r="Q29" i="17"/>
  <c r="P29" i="17"/>
  <c r="O29" i="17"/>
  <c r="O9" i="17"/>
  <c r="N29" i="17"/>
  <c r="L29" i="17"/>
  <c r="K29" i="17"/>
  <c r="K16" i="17"/>
  <c r="K9" i="17"/>
  <c r="J29" i="17"/>
  <c r="I29" i="17"/>
  <c r="H29" i="17"/>
  <c r="G29" i="17"/>
  <c r="G16" i="17"/>
  <c r="G9" i="17"/>
  <c r="F29" i="17"/>
  <c r="E29" i="17"/>
  <c r="D29" i="17"/>
  <c r="C29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L40" i="17"/>
  <c r="K40" i="17"/>
  <c r="J40" i="17"/>
  <c r="I40" i="17"/>
  <c r="H40" i="17"/>
  <c r="G40" i="17"/>
  <c r="F40" i="17"/>
  <c r="E40" i="17"/>
  <c r="D40" i="17"/>
  <c r="C40" i="17"/>
  <c r="AG37" i="24"/>
  <c r="AF39" i="24"/>
  <c r="AF35" i="24"/>
  <c r="AF28" i="24"/>
  <c r="AF15" i="24"/>
  <c r="AE39" i="24"/>
  <c r="AD39" i="24"/>
  <c r="AC39" i="24"/>
  <c r="AB39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E35" i="24"/>
  <c r="AE28" i="24"/>
  <c r="AE15" i="24"/>
  <c r="AE8" i="24"/>
  <c r="AD35" i="24"/>
  <c r="AC35" i="24"/>
  <c r="AB35" i="24"/>
  <c r="AA35" i="24"/>
  <c r="Z35" i="24"/>
  <c r="Y35" i="24"/>
  <c r="X35" i="24"/>
  <c r="W35" i="24"/>
  <c r="W28" i="24"/>
  <c r="W15" i="24"/>
  <c r="W8" i="24"/>
  <c r="V35" i="24"/>
  <c r="U35" i="24"/>
  <c r="T35" i="24"/>
  <c r="S35" i="24"/>
  <c r="R35" i="24"/>
  <c r="Q35" i="24"/>
  <c r="P35" i="24"/>
  <c r="O35" i="24"/>
  <c r="O28" i="24"/>
  <c r="O15" i="24"/>
  <c r="O8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AD28" i="24"/>
  <c r="AC28" i="24"/>
  <c r="AB28" i="24"/>
  <c r="AA28" i="24"/>
  <c r="Z28" i="24"/>
  <c r="Y28" i="24"/>
  <c r="X28" i="24"/>
  <c r="V28" i="24"/>
  <c r="U28" i="24"/>
  <c r="T28" i="24"/>
  <c r="S28" i="24"/>
  <c r="R28" i="24"/>
  <c r="Q28" i="24"/>
  <c r="P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D15" i="24"/>
  <c r="AC15" i="24"/>
  <c r="AB15" i="24"/>
  <c r="AA15" i="24"/>
  <c r="Z15" i="24"/>
  <c r="Y15" i="24"/>
  <c r="X15" i="24"/>
  <c r="V15" i="24"/>
  <c r="U15" i="24"/>
  <c r="T15" i="24"/>
  <c r="S15" i="24"/>
  <c r="R15" i="24"/>
  <c r="Q15" i="24"/>
  <c r="P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C8" i="24"/>
  <c r="AA8" i="24"/>
  <c r="Y8" i="24"/>
  <c r="U8" i="24"/>
  <c r="S8" i="24"/>
  <c r="Q8" i="24"/>
  <c r="M8" i="24"/>
  <c r="K8" i="24"/>
  <c r="I8" i="24"/>
  <c r="G8" i="24"/>
  <c r="E8" i="24"/>
  <c r="C8" i="24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F37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C35" i="19"/>
  <c r="L38" i="15"/>
  <c r="U9" i="17"/>
  <c r="C36" i="20"/>
  <c r="B36" i="20"/>
  <c r="B8" i="15"/>
  <c r="W29" i="20"/>
  <c r="W36" i="20"/>
  <c r="B29" i="20"/>
  <c r="AB9" i="17"/>
  <c r="R29" i="20"/>
  <c r="Q29" i="20"/>
  <c r="P29" i="20"/>
  <c r="P36" i="20"/>
  <c r="O29" i="20"/>
  <c r="N29" i="20"/>
  <c r="N36" i="20"/>
  <c r="M29" i="20"/>
  <c r="M36" i="20"/>
  <c r="L29" i="20"/>
  <c r="C29" i="20"/>
  <c r="D29" i="20"/>
  <c r="E29" i="20"/>
  <c r="F29" i="20"/>
  <c r="G29" i="20"/>
  <c r="H29" i="20"/>
  <c r="I29" i="20"/>
  <c r="J29" i="20"/>
  <c r="K29" i="20"/>
  <c r="S29" i="20"/>
  <c r="T29" i="20"/>
  <c r="U29" i="20"/>
  <c r="V29" i="20"/>
  <c r="X29" i="20"/>
  <c r="Y29" i="20"/>
  <c r="Z29" i="20"/>
  <c r="AA29" i="20"/>
  <c r="AB29" i="20"/>
  <c r="AC29" i="20"/>
  <c r="AD29" i="20"/>
  <c r="AE29" i="20"/>
  <c r="G36" i="20"/>
  <c r="D36" i="20"/>
  <c r="E36" i="20"/>
  <c r="F36" i="20"/>
  <c r="H36" i="20"/>
  <c r="I36" i="20"/>
  <c r="J36" i="20"/>
  <c r="K36" i="20"/>
  <c r="L36" i="20"/>
  <c r="O36" i="20"/>
  <c r="Q36" i="20"/>
  <c r="R36" i="20"/>
  <c r="S36" i="20"/>
  <c r="T36" i="20"/>
  <c r="U36" i="20"/>
  <c r="U39" i="20" s="1"/>
  <c r="U41" i="20" s="1"/>
  <c r="V36" i="20"/>
  <c r="X36" i="20"/>
  <c r="Y36" i="20"/>
  <c r="Z36" i="20"/>
  <c r="AA36" i="20"/>
  <c r="AB36" i="20"/>
  <c r="AB39" i="20" s="1"/>
  <c r="AB41" i="20" s="1"/>
  <c r="AC36" i="20"/>
  <c r="AD36" i="20"/>
  <c r="AE36" i="20"/>
  <c r="AD16" i="17"/>
  <c r="AD9" i="17"/>
  <c r="AC16" i="17"/>
  <c r="AB16" i="17"/>
  <c r="F8" i="19"/>
  <c r="G8" i="19"/>
  <c r="H8" i="19"/>
  <c r="J8" i="19"/>
  <c r="N8" i="19"/>
  <c r="O8" i="19"/>
  <c r="W8" i="19"/>
  <c r="AA8" i="19"/>
  <c r="AB8" i="19"/>
  <c r="AE8" i="19"/>
  <c r="AF8" i="19"/>
  <c r="B8" i="19"/>
  <c r="H15" i="19"/>
  <c r="AF15" i="19"/>
  <c r="AA16" i="17"/>
  <c r="AA9" i="17"/>
  <c r="AA39" i="17" s="1"/>
  <c r="AA41" i="17" s="1"/>
  <c r="S9" i="17"/>
  <c r="T9" i="17"/>
  <c r="V9" i="17"/>
  <c r="X9" i="17"/>
  <c r="X39" i="17" s="1"/>
  <c r="X41" i="17" s="1"/>
  <c r="Y9" i="17"/>
  <c r="Z9" i="17"/>
  <c r="AC9" i="17"/>
  <c r="C16" i="17"/>
  <c r="D16" i="17"/>
  <c r="E16" i="17"/>
  <c r="F16" i="17"/>
  <c r="F9" i="17"/>
  <c r="F39" i="17" s="1"/>
  <c r="F41" i="17" s="1"/>
  <c r="H16" i="17"/>
  <c r="I16" i="17"/>
  <c r="J16" i="17"/>
  <c r="B9" i="17"/>
  <c r="C9" i="17"/>
  <c r="D9" i="17"/>
  <c r="H9" i="17"/>
  <c r="I9" i="17"/>
  <c r="I39" i="17" s="1"/>
  <c r="I41" i="17" s="1"/>
  <c r="J9" i="17"/>
  <c r="L9" i="17"/>
  <c r="N9" i="17"/>
  <c r="P9" i="17"/>
  <c r="Q9" i="17"/>
  <c r="R9" i="17"/>
  <c r="S16" i="17"/>
  <c r="F15" i="19"/>
  <c r="G15" i="19"/>
  <c r="N15" i="19"/>
  <c r="O15" i="19"/>
  <c r="R15" i="19"/>
  <c r="W15" i="19"/>
  <c r="Z15" i="19"/>
  <c r="AA15" i="19"/>
  <c r="AB15" i="19"/>
  <c r="AE15" i="19"/>
  <c r="B15" i="19"/>
  <c r="AA15" i="15"/>
  <c r="AF15" i="15"/>
  <c r="AF27" i="15"/>
  <c r="AF8" i="15"/>
  <c r="AF34" i="15"/>
  <c r="AF38" i="15"/>
  <c r="AE15" i="15"/>
  <c r="AE27" i="15"/>
  <c r="AE8" i="15"/>
  <c r="AE34" i="15"/>
  <c r="AE38" i="15"/>
  <c r="AD15" i="15"/>
  <c r="AD27" i="15"/>
  <c r="AD8" i="15"/>
  <c r="AD34" i="15"/>
  <c r="AD38" i="15"/>
  <c r="AC15" i="15"/>
  <c r="AC27" i="15"/>
  <c r="AC8" i="15"/>
  <c r="AC34" i="15"/>
  <c r="AC38" i="15"/>
  <c r="AB15" i="15"/>
  <c r="AB8" i="15"/>
  <c r="AB27" i="15"/>
  <c r="AB34" i="15"/>
  <c r="AB38" i="15"/>
  <c r="Z15" i="15"/>
  <c r="B15" i="15"/>
  <c r="B27" i="15"/>
  <c r="B34" i="15"/>
  <c r="B38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O8" i="15"/>
  <c r="O27" i="15"/>
  <c r="O34" i="15"/>
  <c r="O38" i="15"/>
  <c r="P15" i="15"/>
  <c r="Q15" i="15"/>
  <c r="R15" i="15"/>
  <c r="S15" i="15"/>
  <c r="T15" i="15"/>
  <c r="U15" i="15"/>
  <c r="V15" i="15"/>
  <c r="W15" i="15"/>
  <c r="X15" i="15"/>
  <c r="Y15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C34" i="15"/>
  <c r="D34" i="15"/>
  <c r="E34" i="15"/>
  <c r="F34" i="15"/>
  <c r="G34" i="15"/>
  <c r="H34" i="15"/>
  <c r="J34" i="15"/>
  <c r="K34" i="15"/>
  <c r="L34" i="15"/>
  <c r="M34" i="15"/>
  <c r="N34" i="15"/>
  <c r="Z8" i="15"/>
  <c r="Z38" i="15"/>
  <c r="AA8" i="15"/>
  <c r="AA38" i="15"/>
  <c r="P8" i="15"/>
  <c r="P38" i="15"/>
  <c r="Q8" i="15"/>
  <c r="Q38" i="15"/>
  <c r="R8" i="15"/>
  <c r="R38" i="15"/>
  <c r="S8" i="15"/>
  <c r="S38" i="15"/>
  <c r="T8" i="15"/>
  <c r="T38" i="15"/>
  <c r="U8" i="15"/>
  <c r="U38" i="15"/>
  <c r="V8" i="15"/>
  <c r="V38" i="15"/>
  <c r="W8" i="15"/>
  <c r="W38" i="15"/>
  <c r="X8" i="15"/>
  <c r="X38" i="15"/>
  <c r="Y8" i="15"/>
  <c r="Y38" i="15"/>
  <c r="C8" i="15"/>
  <c r="C38" i="15"/>
  <c r="D8" i="15"/>
  <c r="D38" i="15"/>
  <c r="E8" i="15"/>
  <c r="E37" i="15" s="1"/>
  <c r="E38" i="15"/>
  <c r="F8" i="15"/>
  <c r="F38" i="15"/>
  <c r="G8" i="15"/>
  <c r="G38" i="15"/>
  <c r="H8" i="15"/>
  <c r="H38" i="15"/>
  <c r="I8" i="15"/>
  <c r="I38" i="15"/>
  <c r="J8" i="15"/>
  <c r="J38" i="15"/>
  <c r="K8" i="15"/>
  <c r="K38" i="15"/>
  <c r="L8" i="15"/>
  <c r="M8" i="15"/>
  <c r="M38" i="15"/>
  <c r="N8" i="15"/>
  <c r="N38" i="15"/>
  <c r="O15" i="13"/>
  <c r="O27" i="13"/>
  <c r="O34" i="13"/>
  <c r="O38" i="13"/>
  <c r="E15" i="13"/>
  <c r="E38" i="13"/>
  <c r="E27" i="13"/>
  <c r="E34" i="13"/>
  <c r="F15" i="13"/>
  <c r="F27" i="13"/>
  <c r="F34" i="13"/>
  <c r="F38" i="13"/>
  <c r="G15" i="13"/>
  <c r="G38" i="13"/>
  <c r="G27" i="13"/>
  <c r="G34" i="13"/>
  <c r="H15" i="13"/>
  <c r="H27" i="13"/>
  <c r="H34" i="13"/>
  <c r="H38" i="13"/>
  <c r="I15" i="13"/>
  <c r="I38" i="13"/>
  <c r="I27" i="13"/>
  <c r="I34" i="13"/>
  <c r="J15" i="13"/>
  <c r="J27" i="13"/>
  <c r="J34" i="13"/>
  <c r="J38" i="13"/>
  <c r="K15" i="13"/>
  <c r="K38" i="13"/>
  <c r="K27" i="13"/>
  <c r="K34" i="13"/>
  <c r="L15" i="13"/>
  <c r="L27" i="13"/>
  <c r="L34" i="13"/>
  <c r="L38" i="13"/>
  <c r="M15" i="13"/>
  <c r="M38" i="13"/>
  <c r="M27" i="13"/>
  <c r="M34" i="13"/>
  <c r="N15" i="13"/>
  <c r="N27" i="13"/>
  <c r="N38" i="13"/>
  <c r="N34" i="13"/>
  <c r="P15" i="13"/>
  <c r="P38" i="13"/>
  <c r="P27" i="13"/>
  <c r="P34" i="13"/>
  <c r="Q15" i="13"/>
  <c r="Q27" i="13"/>
  <c r="Q38" i="13"/>
  <c r="Q34" i="13"/>
  <c r="R15" i="13"/>
  <c r="R38" i="13"/>
  <c r="R27" i="13"/>
  <c r="R34" i="13"/>
  <c r="S15" i="13"/>
  <c r="S27" i="13"/>
  <c r="S38" i="13"/>
  <c r="S34" i="13"/>
  <c r="T15" i="13"/>
  <c r="T38" i="13"/>
  <c r="T27" i="13"/>
  <c r="T34" i="13"/>
  <c r="U15" i="13"/>
  <c r="U27" i="13"/>
  <c r="U38" i="13"/>
  <c r="U34" i="13"/>
  <c r="V15" i="13"/>
  <c r="V38" i="13"/>
  <c r="V27" i="13"/>
  <c r="V34" i="13"/>
  <c r="W15" i="13"/>
  <c r="W27" i="13"/>
  <c r="W38" i="13"/>
  <c r="W34" i="13"/>
  <c r="X15" i="13"/>
  <c r="X27" i="13"/>
  <c r="X34" i="13"/>
  <c r="X38" i="13"/>
  <c r="Y15" i="13"/>
  <c r="Y27" i="13"/>
  <c r="Y38" i="13"/>
  <c r="Y34" i="13"/>
  <c r="Z15" i="13"/>
  <c r="Z27" i="13"/>
  <c r="Z34" i="13"/>
  <c r="Z38" i="13"/>
  <c r="AA15" i="13"/>
  <c r="AA27" i="13"/>
  <c r="AA38" i="13"/>
  <c r="AA34" i="13"/>
  <c r="AB15" i="13"/>
  <c r="AB27" i="13"/>
  <c r="AB34" i="13"/>
  <c r="AB38" i="13"/>
  <c r="AC15" i="13"/>
  <c r="AC27" i="13"/>
  <c r="AC38" i="13"/>
  <c r="AC34" i="13"/>
  <c r="B15" i="13"/>
  <c r="B27" i="13"/>
  <c r="C27" i="13"/>
  <c r="D27" i="13"/>
  <c r="B34" i="13"/>
  <c r="B38" i="13"/>
  <c r="C15" i="13"/>
  <c r="D15" i="13"/>
  <c r="C34" i="13"/>
  <c r="D34" i="13"/>
  <c r="C38" i="13"/>
  <c r="D38" i="13"/>
  <c r="AD30" i="13"/>
  <c r="AG36" i="12"/>
  <c r="AE15" i="12"/>
  <c r="AF15" i="12"/>
  <c r="C34" i="12"/>
  <c r="C8" i="12"/>
  <c r="C15" i="12"/>
  <c r="C27" i="12"/>
  <c r="D34" i="12"/>
  <c r="D8" i="12"/>
  <c r="D27" i="12"/>
  <c r="D37" i="12" s="1"/>
  <c r="D39" i="12" s="1"/>
  <c r="D15" i="12"/>
  <c r="E34" i="12"/>
  <c r="E8" i="12"/>
  <c r="E15" i="12"/>
  <c r="E27" i="12"/>
  <c r="F34" i="12"/>
  <c r="F8" i="12"/>
  <c r="F27" i="12"/>
  <c r="F37" i="12" s="1"/>
  <c r="F39" i="12" s="1"/>
  <c r="F15" i="12"/>
  <c r="G8" i="12"/>
  <c r="G27" i="12"/>
  <c r="G34" i="12"/>
  <c r="G15" i="12"/>
  <c r="H8" i="12"/>
  <c r="H27" i="12"/>
  <c r="H34" i="12"/>
  <c r="H37" i="12" s="1"/>
  <c r="H39" i="12" s="1"/>
  <c r="H15" i="12"/>
  <c r="I8" i="12"/>
  <c r="I27" i="12"/>
  <c r="I34" i="12"/>
  <c r="I15" i="12"/>
  <c r="J34" i="12"/>
  <c r="J8" i="12"/>
  <c r="J15" i="12"/>
  <c r="J37" i="12" s="1"/>
  <c r="J39" i="12" s="1"/>
  <c r="J27" i="12"/>
  <c r="K34" i="12"/>
  <c r="K8" i="12"/>
  <c r="K27" i="12"/>
  <c r="K37" i="12" s="1"/>
  <c r="K39" i="12" s="1"/>
  <c r="K15" i="12"/>
  <c r="L34" i="12"/>
  <c r="L8" i="12"/>
  <c r="L27" i="12"/>
  <c r="L37" i="12" s="1"/>
  <c r="L39" i="12" s="1"/>
  <c r="L15" i="12"/>
  <c r="M34" i="12"/>
  <c r="M8" i="12"/>
  <c r="M27" i="12"/>
  <c r="M15" i="12"/>
  <c r="N27" i="12"/>
  <c r="N8" i="12"/>
  <c r="N15" i="12"/>
  <c r="N37" i="12" s="1"/>
  <c r="N39" i="12" s="1"/>
  <c r="N34" i="12"/>
  <c r="O8" i="12"/>
  <c r="O15" i="12"/>
  <c r="O27" i="12"/>
  <c r="O34" i="12"/>
  <c r="P8" i="12"/>
  <c r="P15" i="12"/>
  <c r="P27" i="12"/>
  <c r="P34" i="12"/>
  <c r="Q8" i="12"/>
  <c r="Q15" i="12"/>
  <c r="Q27" i="12"/>
  <c r="Q34" i="12"/>
  <c r="R15" i="12"/>
  <c r="R27" i="12"/>
  <c r="R8" i="12"/>
  <c r="R37" i="12" s="1"/>
  <c r="R39" i="12" s="1"/>
  <c r="R34" i="12"/>
  <c r="S15" i="12"/>
  <c r="S27" i="12"/>
  <c r="S8" i="12"/>
  <c r="S37" i="12" s="1"/>
  <c r="S39" i="12" s="1"/>
  <c r="S34" i="12"/>
  <c r="T15" i="12"/>
  <c r="T27" i="12"/>
  <c r="T8" i="12"/>
  <c r="T37" i="12" s="1"/>
  <c r="T39" i="12" s="1"/>
  <c r="T34" i="12"/>
  <c r="U15" i="12"/>
  <c r="U8" i="12"/>
  <c r="U27" i="12"/>
  <c r="U37" i="12" s="1"/>
  <c r="U39" i="12" s="1"/>
  <c r="U34" i="12"/>
  <c r="V15" i="12"/>
  <c r="V8" i="12"/>
  <c r="V27" i="12"/>
  <c r="V37" i="12" s="1"/>
  <c r="V39" i="12" s="1"/>
  <c r="V34" i="12"/>
  <c r="W15" i="12"/>
  <c r="W8" i="12"/>
  <c r="W27" i="12"/>
  <c r="W37" i="12" s="1"/>
  <c r="W39" i="12" s="1"/>
  <c r="W34" i="12"/>
  <c r="X15" i="12"/>
  <c r="X8" i="12"/>
  <c r="X27" i="12"/>
  <c r="X34" i="12"/>
  <c r="Y8" i="12"/>
  <c r="Y27" i="12"/>
  <c r="Y15" i="12"/>
  <c r="Y34" i="12"/>
  <c r="Z8" i="12"/>
  <c r="Z27" i="12"/>
  <c r="Z15" i="12"/>
  <c r="Z34" i="12"/>
  <c r="AA8" i="12"/>
  <c r="AA15" i="12"/>
  <c r="AA27" i="12"/>
  <c r="AA37" i="12" s="1"/>
  <c r="AA39" i="12" s="1"/>
  <c r="AA34" i="12"/>
  <c r="AB27" i="12"/>
  <c r="AB15" i="12"/>
  <c r="AB8" i="12"/>
  <c r="AB37" i="12" s="1"/>
  <c r="AB39" i="12" s="1"/>
  <c r="AB34" i="12"/>
  <c r="AC15" i="12"/>
  <c r="AC8" i="12"/>
  <c r="AC27" i="12"/>
  <c r="AC37" i="12" s="1"/>
  <c r="AC39" i="12" s="1"/>
  <c r="AC34" i="12"/>
  <c r="AD15" i="12"/>
  <c r="AD8" i="12"/>
  <c r="AD27" i="12"/>
  <c r="AD37" i="12" s="1"/>
  <c r="AD39" i="12" s="1"/>
  <c r="AD34" i="12"/>
  <c r="AE8" i="12"/>
  <c r="AE34" i="12"/>
  <c r="AE27" i="12"/>
  <c r="AF8" i="12"/>
  <c r="AF34" i="12"/>
  <c r="AF27" i="12"/>
  <c r="B34" i="12"/>
  <c r="B37" i="12" s="1"/>
  <c r="B39" i="12" s="1"/>
  <c r="B8" i="12"/>
  <c r="B27" i="12"/>
  <c r="B15" i="12"/>
  <c r="J15" i="19"/>
  <c r="B8" i="24"/>
  <c r="E36" i="21"/>
  <c r="U36" i="21"/>
  <c r="X36" i="21"/>
  <c r="Q36" i="21"/>
  <c r="Q39" i="21" s="1"/>
  <c r="Q41" i="21" s="1"/>
  <c r="S36" i="21"/>
  <c r="AF36" i="21"/>
  <c r="AF39" i="21" s="1"/>
  <c r="AF41" i="21" s="1"/>
  <c r="AA36" i="21"/>
  <c r="L36" i="21"/>
  <c r="R36" i="21"/>
  <c r="AC36" i="21"/>
  <c r="C36" i="21"/>
  <c r="D36" i="21"/>
  <c r="AB36" i="21"/>
  <c r="I36" i="21"/>
  <c r="I39" i="21" s="1"/>
  <c r="I41" i="21" s="1"/>
  <c r="K36" i="21"/>
  <c r="P36" i="21"/>
  <c r="AD36" i="21"/>
  <c r="AD39" i="21" s="1"/>
  <c r="AD41" i="21" s="1"/>
  <c r="Z36" i="21"/>
  <c r="Z39" i="21" s="1"/>
  <c r="Z41" i="21" s="1"/>
  <c r="O36" i="21"/>
  <c r="J36" i="21"/>
  <c r="Y36" i="21"/>
  <c r="G36" i="21"/>
  <c r="N36" i="21"/>
  <c r="H36" i="21"/>
  <c r="AE36" i="21"/>
  <c r="V36" i="21"/>
  <c r="V39" i="21" s="1"/>
  <c r="V41" i="21" s="1"/>
  <c r="F36" i="21"/>
  <c r="F39" i="21" s="1"/>
  <c r="F41" i="21" s="1"/>
  <c r="T36" i="21"/>
  <c r="W36" i="21"/>
  <c r="B36" i="21"/>
  <c r="B39" i="21" s="1"/>
  <c r="B41" i="21" s="1"/>
  <c r="Y38" i="10"/>
  <c r="Y40" i="10" s="1"/>
  <c r="Y38" i="24"/>
  <c r="AC38" i="23"/>
  <c r="D38" i="24"/>
  <c r="D40" i="24"/>
  <c r="W37" i="15"/>
  <c r="W39" i="15"/>
  <c r="Y40" i="24"/>
  <c r="AF38" i="24"/>
  <c r="AF40" i="24" s="1"/>
  <c r="T39" i="17"/>
  <c r="T41" i="17"/>
  <c r="E37" i="12"/>
  <c r="E39" i="12" s="1"/>
  <c r="C38" i="24"/>
  <c r="C40" i="24"/>
  <c r="Q38" i="24"/>
  <c r="Q40" i="24" s="1"/>
  <c r="AD38" i="24"/>
  <c r="AD40" i="24"/>
  <c r="AE39" i="17"/>
  <c r="AE41" i="17" s="1"/>
  <c r="M39" i="17"/>
  <c r="M41" i="17" s="1"/>
  <c r="Q37" i="15"/>
  <c r="Q39" i="15" s="1"/>
  <c r="AF40" i="19"/>
  <c r="AD39" i="17"/>
  <c r="AD41" i="17" s="1"/>
  <c r="H40" i="19"/>
  <c r="K40" i="19"/>
  <c r="X40" i="19"/>
  <c r="Y40" i="19"/>
  <c r="Q40" i="19"/>
  <c r="AB38" i="24"/>
  <c r="AB40" i="24"/>
  <c r="V40" i="19"/>
  <c r="P37" i="12"/>
  <c r="P39" i="12" s="1"/>
  <c r="G37" i="12"/>
  <c r="G39" i="12" s="1"/>
  <c r="V37" i="13"/>
  <c r="V39" i="13" s="1"/>
  <c r="AG15" i="15"/>
  <c r="AE37" i="15"/>
  <c r="AE39" i="15" s="1"/>
  <c r="D40" i="19"/>
  <c r="T40" i="19"/>
  <c r="U40" i="19"/>
  <c r="E40" i="19"/>
  <c r="I40" i="19"/>
  <c r="AF37" i="12"/>
  <c r="AF39" i="12" s="1"/>
  <c r="AG8" i="24"/>
  <c r="AE40" i="19"/>
  <c r="AD40" i="19"/>
  <c r="B40" i="19"/>
  <c r="AB40" i="19"/>
  <c r="F40" i="19"/>
  <c r="S37" i="15"/>
  <c r="S39" i="15" s="1"/>
  <c r="B37" i="15"/>
  <c r="B39" i="15" s="1"/>
  <c r="P39" i="17"/>
  <c r="P41" i="17" s="1"/>
  <c r="R37" i="13"/>
  <c r="R39" i="13" s="1"/>
  <c r="J37" i="13"/>
  <c r="J39" i="13" s="1"/>
  <c r="W38" i="24"/>
  <c r="W40" i="24"/>
  <c r="J39" i="17"/>
  <c r="J41" i="17"/>
  <c r="Q37" i="13"/>
  <c r="Q39" i="13" s="1"/>
  <c r="L37" i="13"/>
  <c r="L39" i="13" s="1"/>
  <c r="H37" i="13"/>
  <c r="H39" i="13" s="1"/>
  <c r="T38" i="24"/>
  <c r="T40" i="24"/>
  <c r="K38" i="24"/>
  <c r="K40" i="24"/>
  <c r="P40" i="19"/>
  <c r="AC37" i="15"/>
  <c r="AC39" i="15" s="1"/>
  <c r="AF37" i="15"/>
  <c r="AF39" i="15" s="1"/>
  <c r="C37" i="13"/>
  <c r="C39" i="13" s="1"/>
  <c r="E37" i="13"/>
  <c r="E39" i="13" s="1"/>
  <c r="O37" i="13"/>
  <c r="O39" i="13" s="1"/>
  <c r="K37" i="13"/>
  <c r="K39" i="13" s="1"/>
  <c r="H37" i="15"/>
  <c r="H39" i="15" s="1"/>
  <c r="R39" i="17"/>
  <c r="R41" i="17" s="1"/>
  <c r="L39" i="17"/>
  <c r="L41" i="17" s="1"/>
  <c r="R38" i="23"/>
  <c r="R40" i="23" s="1"/>
  <c r="G40" i="19"/>
  <c r="R40" i="19"/>
  <c r="AA37" i="13"/>
  <c r="AA39" i="13" s="1"/>
  <c r="W37" i="13"/>
  <c r="W39" i="13" s="1"/>
  <c r="E39" i="17"/>
  <c r="E41" i="17"/>
  <c r="D39" i="17"/>
  <c r="D41" i="17" s="1"/>
  <c r="AD34" i="13"/>
  <c r="Z37" i="13"/>
  <c r="Z39" i="13" s="1"/>
  <c r="AC39" i="17"/>
  <c r="AC41" i="17" s="1"/>
  <c r="P38" i="23"/>
  <c r="P40" i="23" s="1"/>
  <c r="AG28" i="24"/>
  <c r="H38" i="24"/>
  <c r="H40" i="24"/>
  <c r="J38" i="24"/>
  <c r="J40" i="24" s="1"/>
  <c r="X37" i="12"/>
  <c r="X39" i="12" s="1"/>
  <c r="Y37" i="15"/>
  <c r="Y39" i="15" s="1"/>
  <c r="N40" i="19"/>
  <c r="V38" i="23"/>
  <c r="V40" i="23" s="1"/>
  <c r="Z38" i="23"/>
  <c r="AF35" i="23"/>
  <c r="O38" i="24"/>
  <c r="O40" i="24" s="1"/>
  <c r="I38" i="24"/>
  <c r="I40" i="24" s="1"/>
  <c r="M38" i="24"/>
  <c r="M40" i="24" s="1"/>
  <c r="E38" i="23"/>
  <c r="E40" i="23" s="1"/>
  <c r="J38" i="23"/>
  <c r="J40" i="23" s="1"/>
  <c r="B38" i="23"/>
  <c r="B40" i="23" s="1"/>
  <c r="S37" i="13"/>
  <c r="S39" i="13" s="1"/>
  <c r="J40" i="19"/>
  <c r="I37" i="15"/>
  <c r="I39" i="15" s="1"/>
  <c r="T37" i="15"/>
  <c r="T39" i="15" s="1"/>
  <c r="N37" i="15"/>
  <c r="N39" i="15" s="1"/>
  <c r="R37" i="15"/>
  <c r="R39" i="15" s="1"/>
  <c r="Z39" i="17"/>
  <c r="Z41" i="17"/>
  <c r="H38" i="23"/>
  <c r="H40" i="23" s="1"/>
  <c r="M38" i="23"/>
  <c r="M40" i="23" s="1"/>
  <c r="AG35" i="24"/>
  <c r="P38" i="24"/>
  <c r="P40" i="24" s="1"/>
  <c r="S39" i="17"/>
  <c r="S41" i="17" s="1"/>
  <c r="M37" i="12"/>
  <c r="M39" i="12" s="1"/>
  <c r="D37" i="13"/>
  <c r="D39" i="13" s="1"/>
  <c r="X37" i="13"/>
  <c r="X39" i="13" s="1"/>
  <c r="N37" i="13"/>
  <c r="N39" i="13" s="1"/>
  <c r="F37" i="13"/>
  <c r="F39" i="13" s="1"/>
  <c r="L37" i="15"/>
  <c r="L39" i="15" s="1"/>
  <c r="AA37" i="15"/>
  <c r="AA39" i="15" s="1"/>
  <c r="AG34" i="15"/>
  <c r="AB37" i="15"/>
  <c r="AB39" i="15" s="1"/>
  <c r="AE38" i="24"/>
  <c r="AE40" i="24" s="1"/>
  <c r="U38" i="24"/>
  <c r="U40" i="24" s="1"/>
  <c r="N39" i="17"/>
  <c r="N41" i="17" s="1"/>
  <c r="M37" i="15"/>
  <c r="M39" i="15" s="1"/>
  <c r="U37" i="15"/>
  <c r="U39" i="15" s="1"/>
  <c r="Z40" i="19"/>
  <c r="AG15" i="24"/>
  <c r="K39" i="17"/>
  <c r="K41" i="17" s="1"/>
  <c r="W39" i="17"/>
  <c r="W41" i="17" s="1"/>
  <c r="Q39" i="17"/>
  <c r="Q41" i="17" s="1"/>
  <c r="V39" i="17"/>
  <c r="V41" i="17" s="1"/>
  <c r="L40" i="19"/>
  <c r="S40" i="19"/>
  <c r="W40" i="19"/>
  <c r="AA38" i="24"/>
  <c r="AA40" i="24" s="1"/>
  <c r="F37" i="15"/>
  <c r="F39" i="15" s="1"/>
  <c r="D37" i="15"/>
  <c r="D39" i="15" s="1"/>
  <c r="K37" i="15"/>
  <c r="K39" i="15" s="1"/>
  <c r="AG27" i="15"/>
  <c r="O40" i="19"/>
  <c r="AB39" i="17"/>
  <c r="AB41" i="17"/>
  <c r="N38" i="24"/>
  <c r="N40" i="24"/>
  <c r="G39" i="17"/>
  <c r="G41" i="17" s="1"/>
  <c r="C40" i="19"/>
  <c r="AF29" i="17"/>
  <c r="AG15" i="22"/>
  <c r="AD27" i="13"/>
  <c r="AB37" i="13"/>
  <c r="AB39" i="13" s="1"/>
  <c r="B37" i="13"/>
  <c r="B39" i="13"/>
  <c r="D38" i="23"/>
  <c r="D40" i="23" s="1"/>
  <c r="AF28" i="23"/>
  <c r="AD38" i="23"/>
  <c r="AD40" i="23"/>
  <c r="T37" i="13"/>
  <c r="T39" i="13"/>
  <c r="P37" i="13"/>
  <c r="P39" i="13" s="1"/>
  <c r="G37" i="13"/>
  <c r="G39" i="13" s="1"/>
  <c r="AB38" i="23"/>
  <c r="AB40" i="23" s="1"/>
  <c r="AG27" i="12"/>
  <c r="G37" i="15"/>
  <c r="G39" i="15"/>
  <c r="J37" i="15"/>
  <c r="J39" i="15"/>
  <c r="C39" i="17"/>
  <c r="C41" i="17"/>
  <c r="AF16" i="17"/>
  <c r="U39" i="17"/>
  <c r="U41" i="17" s="1"/>
  <c r="H39" i="17"/>
  <c r="H41" i="17" s="1"/>
  <c r="AC40" i="19"/>
  <c r="F38" i="23"/>
  <c r="Z38" i="24"/>
  <c r="Z40" i="24" s="1"/>
  <c r="E38" i="24"/>
  <c r="E40" i="24" s="1"/>
  <c r="R38" i="24"/>
  <c r="R40" i="24"/>
  <c r="G38" i="24"/>
  <c r="G40" i="24"/>
  <c r="V38" i="24"/>
  <c r="V40" i="24"/>
  <c r="AC38" i="24"/>
  <c r="AC40" i="24"/>
  <c r="Y39" i="17"/>
  <c r="Y41" i="17" s="1"/>
  <c r="AA40" i="19"/>
  <c r="AG40" i="19" s="1"/>
  <c r="M40" i="19"/>
  <c r="O37" i="15"/>
  <c r="O39" i="15" s="1"/>
  <c r="AF8" i="23"/>
  <c r="B38" i="24"/>
  <c r="AG38" i="24" s="1"/>
  <c r="F38" i="24"/>
  <c r="F40" i="24"/>
  <c r="S38" i="24"/>
  <c r="S40" i="24"/>
  <c r="L38" i="24"/>
  <c r="L40" i="24"/>
  <c r="X38" i="24"/>
  <c r="X40" i="24"/>
  <c r="B40" i="24"/>
  <c r="I38" i="23" l="1"/>
  <c r="Q38" i="23"/>
  <c r="Q40" i="23" s="1"/>
  <c r="U38" i="23"/>
  <c r="Y38" i="23"/>
  <c r="AG35" i="19"/>
  <c r="S39" i="21"/>
  <c r="S41" i="21" s="1"/>
  <c r="AC37" i="13"/>
  <c r="AC39" i="13" s="1"/>
  <c r="Y37" i="13"/>
  <c r="Y39" i="13" s="1"/>
  <c r="U37" i="13"/>
  <c r="U39" i="13" s="1"/>
  <c r="M37" i="13"/>
  <c r="M39" i="13" s="1"/>
  <c r="I37" i="13"/>
  <c r="I39" i="13" s="1"/>
  <c r="AG15" i="12"/>
  <c r="N38" i="23"/>
  <c r="N40" i="23" s="1"/>
  <c r="I38" i="11"/>
  <c r="I40" i="11" s="1"/>
  <c r="H38" i="11"/>
  <c r="H40" i="11" s="1"/>
  <c r="S38" i="11"/>
  <c r="S40" i="11" s="1"/>
  <c r="X38" i="11"/>
  <c r="X40" i="11" s="1"/>
  <c r="AD38" i="11"/>
  <c r="AD40" i="11" s="1"/>
  <c r="E39" i="15"/>
  <c r="AG8" i="15"/>
  <c r="X37" i="15"/>
  <c r="X39" i="15" s="1"/>
  <c r="V37" i="15"/>
  <c r="V39" i="15" s="1"/>
  <c r="P37" i="15"/>
  <c r="P39" i="15" s="1"/>
  <c r="Z37" i="15"/>
  <c r="Z39" i="15" s="1"/>
  <c r="AD37" i="15"/>
  <c r="AD39" i="15" s="1"/>
  <c r="AF9" i="17"/>
  <c r="G38" i="23"/>
  <c r="K38" i="23"/>
  <c r="O38" i="23"/>
  <c r="S38" i="23"/>
  <c r="W38" i="23"/>
  <c r="AA38" i="23"/>
  <c r="AE38" i="23"/>
  <c r="E39" i="21"/>
  <c r="E41" i="21" s="1"/>
  <c r="F38" i="10"/>
  <c r="F40" i="10" s="1"/>
  <c r="AF28" i="11"/>
  <c r="M38" i="11"/>
  <c r="M40" i="11" s="1"/>
  <c r="T38" i="11"/>
  <c r="T40" i="11" s="1"/>
  <c r="AG40" i="24"/>
  <c r="AD15" i="13"/>
  <c r="L38" i="23"/>
  <c r="T38" i="23"/>
  <c r="X38" i="23"/>
  <c r="O39" i="17"/>
  <c r="O41" i="17" s="1"/>
  <c r="C38" i="22"/>
  <c r="C40" i="22" s="1"/>
  <c r="AD8" i="13"/>
  <c r="AF15" i="23"/>
  <c r="G40" i="23"/>
  <c r="K40" i="23"/>
  <c r="O40" i="23"/>
  <c r="S40" i="23"/>
  <c r="W40" i="23"/>
  <c r="AA40" i="23"/>
  <c r="AE40" i="23"/>
  <c r="I40" i="23"/>
  <c r="U40" i="23"/>
  <c r="Y40" i="23"/>
  <c r="AC40" i="23"/>
  <c r="L40" i="23"/>
  <c r="T40" i="23"/>
  <c r="X40" i="23"/>
  <c r="F40" i="23"/>
  <c r="Z40" i="23"/>
  <c r="AC38" i="22"/>
  <c r="AC40" i="22" s="1"/>
  <c r="F38" i="22"/>
  <c r="F40" i="22" s="1"/>
  <c r="H38" i="22"/>
  <c r="H40" i="22" s="1"/>
  <c r="P38" i="22"/>
  <c r="P40" i="22" s="1"/>
  <c r="T38" i="22"/>
  <c r="T40" i="22" s="1"/>
  <c r="V38" i="22"/>
  <c r="V40" i="22" s="1"/>
  <c r="AE38" i="22"/>
  <c r="AE40" i="22" s="1"/>
  <c r="L38" i="22"/>
  <c r="L40" i="22" s="1"/>
  <c r="R38" i="22"/>
  <c r="R40" i="22" s="1"/>
  <c r="AG35" i="22"/>
  <c r="AF38" i="22"/>
  <c r="AF40" i="22" s="1"/>
  <c r="AB38" i="22"/>
  <c r="AB40" i="22" s="1"/>
  <c r="G38" i="22"/>
  <c r="G40" i="22" s="1"/>
  <c r="I38" i="22"/>
  <c r="I40" i="22" s="1"/>
  <c r="O38" i="22"/>
  <c r="O40" i="22" s="1"/>
  <c r="W40" i="22"/>
  <c r="N38" i="22"/>
  <c r="N40" i="22" s="1"/>
  <c r="AA38" i="22"/>
  <c r="AA40" i="22" s="1"/>
  <c r="J38" i="22"/>
  <c r="J40" i="22" s="1"/>
  <c r="X38" i="22"/>
  <c r="X40" i="22" s="1"/>
  <c r="Z38" i="22"/>
  <c r="Z40" i="22" s="1"/>
  <c r="AD38" i="22"/>
  <c r="AD40" i="22" s="1"/>
  <c r="E38" i="22"/>
  <c r="E40" i="22" s="1"/>
  <c r="K38" i="22"/>
  <c r="K40" i="22" s="1"/>
  <c r="M38" i="22"/>
  <c r="M40" i="22" s="1"/>
  <c r="Q38" i="22"/>
  <c r="Q40" i="22" s="1"/>
  <c r="S38" i="22"/>
  <c r="S40" i="22" s="1"/>
  <c r="U38" i="22"/>
  <c r="U40" i="22" s="1"/>
  <c r="Y38" i="22"/>
  <c r="Y40" i="22" s="1"/>
  <c r="AG28" i="22"/>
  <c r="D38" i="22"/>
  <c r="D40" i="22" s="1"/>
  <c r="C38" i="11"/>
  <c r="C40" i="11" s="1"/>
  <c r="AF8" i="11"/>
  <c r="Q38" i="11"/>
  <c r="Q40" i="11" s="1"/>
  <c r="F38" i="11"/>
  <c r="F40" i="11" s="1"/>
  <c r="K38" i="11"/>
  <c r="K40" i="11" s="1"/>
  <c r="P38" i="11"/>
  <c r="P40" i="11" s="1"/>
  <c r="V38" i="11"/>
  <c r="V40" i="11" s="1"/>
  <c r="AA38" i="11"/>
  <c r="AA40" i="11" s="1"/>
  <c r="Y38" i="11"/>
  <c r="Y40" i="11" s="1"/>
  <c r="N38" i="11"/>
  <c r="N40" i="11" s="1"/>
  <c r="AF35" i="11"/>
  <c r="AC38" i="11"/>
  <c r="AC40" i="11" s="1"/>
  <c r="D38" i="11"/>
  <c r="D40" i="11" s="1"/>
  <c r="J38" i="11"/>
  <c r="J40" i="11" s="1"/>
  <c r="O38" i="11"/>
  <c r="O40" i="11" s="1"/>
  <c r="Z38" i="11"/>
  <c r="Z40" i="11" s="1"/>
  <c r="E38" i="11"/>
  <c r="E40" i="11" s="1"/>
  <c r="U38" i="11"/>
  <c r="U40" i="11" s="1"/>
  <c r="B38" i="11"/>
  <c r="B40" i="11" s="1"/>
  <c r="G38" i="11"/>
  <c r="G40" i="11" s="1"/>
  <c r="L38" i="11"/>
  <c r="L40" i="11" s="1"/>
  <c r="R38" i="11"/>
  <c r="R40" i="11" s="1"/>
  <c r="W38" i="11"/>
  <c r="W40" i="11" s="1"/>
  <c r="AB38" i="11"/>
  <c r="AB40" i="11" s="1"/>
  <c r="AE38" i="11"/>
  <c r="AE40" i="11" s="1"/>
  <c r="L38" i="10"/>
  <c r="L40" i="10" s="1"/>
  <c r="Y39" i="21"/>
  <c r="Y41" i="21" s="1"/>
  <c r="R39" i="21"/>
  <c r="R41" i="21" s="1"/>
  <c r="N39" i="21"/>
  <c r="N41" i="21" s="1"/>
  <c r="O39" i="21"/>
  <c r="O41" i="21" s="1"/>
  <c r="AA39" i="21"/>
  <c r="AA41" i="21" s="1"/>
  <c r="M39" i="20"/>
  <c r="M41" i="20" s="1"/>
  <c r="AG15" i="19"/>
  <c r="B40" i="10"/>
  <c r="K39" i="21"/>
  <c r="K41" i="21" s="1"/>
  <c r="AB39" i="21"/>
  <c r="AB41" i="21" s="1"/>
  <c r="T39" i="21"/>
  <c r="T41" i="21" s="1"/>
  <c r="N39" i="20"/>
  <c r="N41" i="20" s="1"/>
  <c r="V39" i="20"/>
  <c r="V41" i="20" s="1"/>
  <c r="Z39" i="20"/>
  <c r="Z41" i="20" s="1"/>
  <c r="Q39" i="20"/>
  <c r="Q41" i="20" s="1"/>
  <c r="I39" i="20"/>
  <c r="I41" i="20" s="1"/>
  <c r="R39" i="20"/>
  <c r="R41" i="20" s="1"/>
  <c r="C38" i="23"/>
  <c r="C40" i="23" s="1"/>
  <c r="AF40" i="23" s="1"/>
  <c r="AG15" i="10"/>
  <c r="AA38" i="10"/>
  <c r="AA40" i="10" s="1"/>
  <c r="G38" i="10"/>
  <c r="G40" i="10" s="1"/>
  <c r="E38" i="10"/>
  <c r="E40" i="10" s="1"/>
  <c r="AG16" i="21"/>
  <c r="L39" i="21"/>
  <c r="L41" i="21" s="1"/>
  <c r="D39" i="21"/>
  <c r="D41" i="21" s="1"/>
  <c r="AG8" i="10"/>
  <c r="W39" i="20"/>
  <c r="W41" i="20" s="1"/>
  <c r="G39" i="20"/>
  <c r="G41" i="20" s="1"/>
  <c r="AG8" i="19"/>
  <c r="S39" i="20"/>
  <c r="S41" i="20" s="1"/>
  <c r="AE39" i="20"/>
  <c r="AE41" i="20" s="1"/>
  <c r="X39" i="20"/>
  <c r="X41" i="20" s="1"/>
  <c r="AD39" i="20"/>
  <c r="AD41" i="20" s="1"/>
  <c r="AA39" i="20"/>
  <c r="AA41" i="20" s="1"/>
  <c r="L39" i="20"/>
  <c r="L41" i="20" s="1"/>
  <c r="H39" i="20"/>
  <c r="H41" i="20" s="1"/>
  <c r="J39" i="20"/>
  <c r="J41" i="20" s="1"/>
  <c r="F39" i="20"/>
  <c r="F41" i="20" s="1"/>
  <c r="D39" i="20"/>
  <c r="D41" i="20" s="1"/>
  <c r="AF29" i="20"/>
  <c r="AG28" i="19"/>
  <c r="AE37" i="12"/>
  <c r="AE39" i="12" s="1"/>
  <c r="Z37" i="12"/>
  <c r="Z39" i="12" s="1"/>
  <c r="Y37" i="12"/>
  <c r="Y39" i="12" s="1"/>
  <c r="Q37" i="12"/>
  <c r="Q39" i="12" s="1"/>
  <c r="O37" i="12"/>
  <c r="O39" i="12" s="1"/>
  <c r="I37" i="12"/>
  <c r="I39" i="12" s="1"/>
  <c r="AG8" i="12"/>
  <c r="AG34" i="12"/>
  <c r="AG28" i="10"/>
  <c r="S38" i="10"/>
  <c r="S40" i="10" s="1"/>
  <c r="AE38" i="10"/>
  <c r="AE40" i="10" s="1"/>
  <c r="W38" i="10"/>
  <c r="W40" i="10" s="1"/>
  <c r="O38" i="10"/>
  <c r="O40" i="10" s="1"/>
  <c r="K38" i="10"/>
  <c r="K40" i="10" s="1"/>
  <c r="C38" i="10"/>
  <c r="C40" i="10" s="1"/>
  <c r="D38" i="10"/>
  <c r="D40" i="10" s="1"/>
  <c r="H38" i="10"/>
  <c r="H40" i="10" s="1"/>
  <c r="P38" i="10"/>
  <c r="P40" i="10" s="1"/>
  <c r="T38" i="10"/>
  <c r="T40" i="10" s="1"/>
  <c r="X38" i="10"/>
  <c r="X40" i="10" s="1"/>
  <c r="AB38" i="10"/>
  <c r="AB40" i="10" s="1"/>
  <c r="AF38" i="10"/>
  <c r="AF40" i="10" s="1"/>
  <c r="C39" i="21"/>
  <c r="W39" i="21"/>
  <c r="W41" i="21" s="1"/>
  <c r="X39" i="21"/>
  <c r="X41" i="21" s="1"/>
  <c r="AG29" i="21"/>
  <c r="P39" i="21"/>
  <c r="P41" i="21" s="1"/>
  <c r="AC39" i="21"/>
  <c r="AC41" i="21" s="1"/>
  <c r="U39" i="21"/>
  <c r="U41" i="21" s="1"/>
  <c r="G39" i="21"/>
  <c r="G41" i="21" s="1"/>
  <c r="H39" i="21"/>
  <c r="H41" i="21" s="1"/>
  <c r="J39" i="21"/>
  <c r="J41" i="21" s="1"/>
  <c r="AE39" i="21"/>
  <c r="AE41" i="21" s="1"/>
  <c r="AC39" i="20"/>
  <c r="AC41" i="20" s="1"/>
  <c r="E39" i="20"/>
  <c r="E41" i="20" s="1"/>
  <c r="P39" i="20"/>
  <c r="P41" i="20" s="1"/>
  <c r="Y39" i="20"/>
  <c r="Y41" i="20" s="1"/>
  <c r="B39" i="20"/>
  <c r="T39" i="20"/>
  <c r="T41" i="20" s="1"/>
  <c r="O39" i="20"/>
  <c r="O41" i="20" s="1"/>
  <c r="K39" i="20"/>
  <c r="K41" i="20" s="1"/>
  <c r="C39" i="20"/>
  <c r="C41" i="20" s="1"/>
  <c r="AF9" i="20"/>
  <c r="B39" i="17"/>
  <c r="B41" i="17" s="1"/>
  <c r="AF41" i="17" s="1"/>
  <c r="C37" i="15"/>
  <c r="C39" i="15" s="1"/>
  <c r="AG39" i="15" s="1"/>
  <c r="AD39" i="13"/>
  <c r="C37" i="12"/>
  <c r="C39" i="12" s="1"/>
  <c r="AG39" i="12"/>
  <c r="AF36" i="20"/>
  <c r="AF40" i="11" l="1"/>
  <c r="AF38" i="23"/>
  <c r="AG40" i="22"/>
  <c r="AG38" i="10"/>
  <c r="C41" i="21"/>
  <c r="B41" i="20"/>
  <c r="AF41" i="20" s="1"/>
  <c r="AF39" i="20"/>
  <c r="AG40" i="10"/>
  <c r="M36" i="21" l="1"/>
  <c r="M39" i="21" l="1"/>
  <c r="AG36" i="21"/>
  <c r="M41" i="21" l="1"/>
  <c r="AG41" i="21" s="1"/>
  <c r="AG39" i="21"/>
</calcChain>
</file>

<file path=xl/sharedStrings.xml><?xml version="1.0" encoding="utf-8"?>
<sst xmlns="http://schemas.openxmlformats.org/spreadsheetml/2006/main" count="528" uniqueCount="42">
  <si>
    <t>City of Wilmington</t>
  </si>
  <si>
    <t xml:space="preserve">    * Brandywine Filter Plt.</t>
  </si>
  <si>
    <t xml:space="preserve">   * Porter Filter Plant</t>
  </si>
  <si>
    <t>Artesian Water Co.</t>
  </si>
  <si>
    <t xml:space="preserve">    * Wells</t>
  </si>
  <si>
    <t xml:space="preserve">    * CWA (PA) Intercon.</t>
  </si>
  <si>
    <t xml:space="preserve">    * New Castle Intercon.</t>
  </si>
  <si>
    <t xml:space="preserve">    * Wilmington Intercon.</t>
  </si>
  <si>
    <t xml:space="preserve">    * White Clay Cr./Stanton</t>
  </si>
  <si>
    <t xml:space="preserve">        - Hoopes Release</t>
  </si>
  <si>
    <t xml:space="preserve">    * Artesian Intercon.</t>
  </si>
  <si>
    <t>City of Newark</t>
  </si>
  <si>
    <t xml:space="preserve">    * White Clay Cr. WTP</t>
  </si>
  <si>
    <t xml:space="preserve">    * United Intercon.</t>
  </si>
  <si>
    <t>New Castle Brd. of W &amp; L</t>
  </si>
  <si>
    <t>Subtotal</t>
  </si>
  <si>
    <t>- Del. Interconnections</t>
  </si>
  <si>
    <t xml:space="preserve">    * Christina River WTP                    </t>
  </si>
  <si>
    <t xml:space="preserve">    * Wells (North)</t>
  </si>
  <si>
    <t>Water Purveyor</t>
  </si>
  <si>
    <t xml:space="preserve"> </t>
  </si>
  <si>
    <t>Water Production in Northern New Castle County</t>
  </si>
  <si>
    <t xml:space="preserve">            .newport bridge</t>
  </si>
  <si>
    <t xml:space="preserve"> Raw Chlorides(Stanton Plt)</t>
  </si>
  <si>
    <t xml:space="preserve">            .churchman's</t>
  </si>
  <si>
    <t xml:space="preserve">            .tcs</t>
  </si>
  <si>
    <t>ASR</t>
  </si>
  <si>
    <t xml:space="preserve">    * Newark Reservoir</t>
  </si>
  <si>
    <t>Mean</t>
  </si>
  <si>
    <t>SUEZ Delaware</t>
  </si>
  <si>
    <t>New Castle MSC</t>
  </si>
  <si>
    <t>*Newark Reservoir</t>
  </si>
  <si>
    <t>Hoopes Reservoir Level (ft)</t>
  </si>
  <si>
    <t>Newark Reservoir Level (ft)</t>
  </si>
  <si>
    <t>Level (ft)</t>
  </si>
  <si>
    <t>Hoopes Res.</t>
  </si>
  <si>
    <t>ASR (MG)</t>
  </si>
  <si>
    <t>Newark Res.</t>
  </si>
  <si>
    <t>Storage</t>
  </si>
  <si>
    <t xml:space="preserve">End of Month </t>
  </si>
  <si>
    <t>Veolia Delaware</t>
  </si>
  <si>
    <t>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</si>
</sst>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0.00_)"/>
    <numFmt numFmtId="168" formatCode="#,##0.0"/>
    <numFmt numFmtId="169" formatCode="[$-409]mmm\-yy;@"/>
    <numFmt numFmtId="170" formatCode="[$-10409]0.0;\(0.0\)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8"/>
      <name val="Arial"/>
      <family val="2"/>
    </font>
    <font>
      <sz val="16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6"/>
      <color indexed="23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indexed="8"/>
      <name val="Arial"/>
      <family val="2"/>
    </font>
    <font>
      <u/>
      <sz val="12"/>
      <color theme="10"/>
      <name val="Arial"/>
    </font>
    <font>
      <u/>
      <sz val="12"/>
      <color theme="11"/>
      <name val="Arial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10">
    <xf numFmtId="0" fontId="0" fillId="0" borderId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2" fillId="0" borderId="0"/>
    <xf numFmtId="0" fontId="18" fillId="0" borderId="0"/>
    <xf numFmtId="0" fontId="23" fillId="0" borderId="0"/>
    <xf numFmtId="0" fontId="18" fillId="0" borderId="0"/>
    <xf numFmtId="0" fontId="25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>
      <alignment wrapText="1"/>
    </xf>
    <xf numFmtId="0" fontId="22" fillId="0" borderId="0"/>
    <xf numFmtId="0" fontId="6" fillId="0" borderId="0"/>
    <xf numFmtId="0" fontId="22" fillId="0" borderId="0"/>
    <xf numFmtId="9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2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/>
    <xf numFmtId="17" fontId="16" fillId="0" borderId="0" xfId="0" applyNumberFormat="1" applyFont="1" applyAlignment="1" applyProtection="1">
      <alignment horizontal="left" vertical="center"/>
    </xf>
    <xf numFmtId="0" fontId="17" fillId="0" borderId="0" xfId="0" applyFont="1" applyAlignment="1">
      <alignment horizontal="left"/>
    </xf>
    <xf numFmtId="0" fontId="16" fillId="0" borderId="0" xfId="0" applyFont="1" applyAlignment="1" applyProtection="1">
      <alignment horizontal="left"/>
    </xf>
    <xf numFmtId="164" fontId="17" fillId="0" borderId="0" xfId="0" applyNumberFormat="1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7" fillId="0" borderId="0" xfId="0" applyFont="1" applyProtection="1"/>
    <xf numFmtId="0" fontId="16" fillId="0" borderId="0" xfId="0" applyFont="1" applyProtection="1"/>
    <xf numFmtId="164" fontId="17" fillId="0" borderId="0" xfId="0" applyNumberFormat="1" applyFont="1" applyFill="1" applyAlignment="1" applyProtection="1">
      <alignment horizontal="center"/>
    </xf>
    <xf numFmtId="164" fontId="17" fillId="0" borderId="0" xfId="0" applyNumberFormat="1" applyFont="1" applyProtection="1"/>
    <xf numFmtId="0" fontId="17" fillId="0" borderId="0" xfId="0" applyFont="1" applyFill="1" applyProtection="1"/>
    <xf numFmtId="0" fontId="17" fillId="0" borderId="0" xfId="0" applyFont="1"/>
    <xf numFmtId="0" fontId="16" fillId="0" borderId="0" xfId="0" applyFont="1" applyFill="1" applyProtection="1"/>
    <xf numFmtId="164" fontId="17" fillId="0" borderId="0" xfId="0" applyNumberFormat="1" applyFont="1" applyFill="1" applyProtection="1"/>
    <xf numFmtId="0" fontId="17" fillId="0" borderId="0" xfId="0" applyFont="1" applyFill="1" applyAlignment="1" applyProtection="1">
      <alignment horizontal="center"/>
    </xf>
    <xf numFmtId="0" fontId="17" fillId="0" borderId="0" xfId="0" applyFont="1" applyFill="1"/>
    <xf numFmtId="0" fontId="17" fillId="0" borderId="0" xfId="0" applyFont="1" applyAlignment="1" applyProtection="1">
      <alignment horizontal="left"/>
    </xf>
    <xf numFmtId="164" fontId="16" fillId="0" borderId="0" xfId="0" applyNumberFormat="1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20" fillId="0" borderId="0" xfId="0" applyFont="1"/>
    <xf numFmtId="0" fontId="0" fillId="0" borderId="0" xfId="0" applyFill="1"/>
    <xf numFmtId="0" fontId="20" fillId="0" borderId="0" xfId="0" applyFont="1" applyFill="1"/>
    <xf numFmtId="166" fontId="20" fillId="0" borderId="0" xfId="0" applyNumberFormat="1" applyFont="1" applyFill="1" applyBorder="1" applyAlignment="1" applyProtection="1">
      <alignment horizontal="center"/>
    </xf>
    <xf numFmtId="164" fontId="20" fillId="0" borderId="0" xfId="0" applyNumberFormat="1" applyFont="1" applyProtection="1"/>
    <xf numFmtId="164" fontId="20" fillId="0" borderId="0" xfId="0" applyNumberFormat="1" applyFont="1" applyFill="1" applyProtection="1"/>
    <xf numFmtId="17" fontId="16" fillId="0" borderId="0" xfId="0" applyNumberFormat="1" applyFont="1" applyBorder="1" applyAlignment="1" applyProtection="1">
      <alignment horizontal="left" vertical="center"/>
    </xf>
    <xf numFmtId="0" fontId="17" fillId="0" borderId="0" xfId="0" applyFont="1" applyBorder="1" applyAlignment="1">
      <alignment horizontal="left"/>
    </xf>
    <xf numFmtId="0" fontId="16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/>
    </xf>
    <xf numFmtId="0" fontId="17" fillId="0" borderId="0" xfId="0" applyFont="1" applyBorder="1" applyProtection="1"/>
    <xf numFmtId="0" fontId="16" fillId="0" borderId="0" xfId="0" applyFont="1" applyBorder="1" applyProtection="1"/>
    <xf numFmtId="0" fontId="17" fillId="0" borderId="0" xfId="0" applyFont="1" applyBorder="1" applyAlignment="1" applyProtection="1">
      <alignment horizontal="center"/>
    </xf>
    <xf numFmtId="0" fontId="16" fillId="0" borderId="0" xfId="0" applyFont="1" applyFill="1" applyBorder="1" applyProtection="1"/>
    <xf numFmtId="0" fontId="17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17" fontId="16" fillId="0" borderId="0" xfId="0" applyNumberFormat="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 applyProtection="1">
      <alignment horizontal="left"/>
    </xf>
    <xf numFmtId="0" fontId="20" fillId="0" borderId="0" xfId="0" applyFont="1" applyFill="1" applyBorder="1"/>
    <xf numFmtId="0" fontId="17" fillId="0" borderId="0" xfId="0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/>
    <xf numFmtId="164" fontId="17" fillId="0" borderId="0" xfId="0" applyNumberFormat="1" applyFont="1" applyFill="1" applyBorder="1" applyProtection="1"/>
    <xf numFmtId="0" fontId="20" fillId="0" borderId="0" xfId="0" applyFont="1" applyBorder="1" applyAlignment="1">
      <alignment horizontal="left"/>
    </xf>
    <xf numFmtId="164" fontId="20" fillId="0" borderId="0" xfId="0" applyNumberFormat="1" applyFont="1" applyFill="1" applyBorder="1" applyProtection="1"/>
    <xf numFmtId="166" fontId="16" fillId="0" borderId="0" xfId="0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left"/>
    </xf>
    <xf numFmtId="0" fontId="17" fillId="0" borderId="0" xfId="0" applyFont="1" applyBorder="1"/>
    <xf numFmtId="164" fontId="17" fillId="0" borderId="0" xfId="0" applyNumberFormat="1" applyFont="1" applyBorder="1" applyAlignment="1" applyProtection="1">
      <alignment horizontal="left"/>
    </xf>
    <xf numFmtId="2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Fill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left"/>
    </xf>
    <xf numFmtId="2" fontId="17" fillId="0" borderId="0" xfId="0" applyNumberFormat="1" applyFont="1" applyBorder="1" applyAlignment="1" applyProtection="1">
      <alignment horizontal="center"/>
    </xf>
    <xf numFmtId="3" fontId="17" fillId="0" borderId="0" xfId="0" applyNumberFormat="1" applyFont="1" applyBorder="1" applyAlignment="1" applyProtection="1">
      <alignment horizontal="center" vertical="center"/>
      <protection locked="0"/>
    </xf>
    <xf numFmtId="2" fontId="17" fillId="0" borderId="0" xfId="9" applyNumberFormat="1" applyFont="1" applyBorder="1" applyAlignment="1">
      <alignment horizontal="center"/>
    </xf>
    <xf numFmtId="2" fontId="21" fillId="0" borderId="0" xfId="0" applyNumberFormat="1" applyFont="1" applyBorder="1" applyAlignment="1" applyProtection="1">
      <alignment horizontal="center"/>
    </xf>
    <xf numFmtId="164" fontId="17" fillId="0" borderId="0" xfId="0" applyNumberFormat="1" applyFont="1" applyBorder="1" applyAlignment="1" applyProtection="1">
      <alignment horizontal="center"/>
    </xf>
    <xf numFmtId="1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2" fontId="20" fillId="2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/>
    <xf numFmtId="166" fontId="17" fillId="0" borderId="0" xfId="0" applyNumberFormat="1" applyFont="1" applyFill="1" applyBorder="1" applyAlignment="1" applyProtection="1">
      <alignment horizontal="right" vertical="center"/>
    </xf>
    <xf numFmtId="166" fontId="16" fillId="0" borderId="0" xfId="0" applyNumberFormat="1" applyFont="1" applyFill="1" applyBorder="1" applyAlignment="1" applyProtection="1">
      <alignment horizontal="right" vertical="center"/>
    </xf>
    <xf numFmtId="1" fontId="17" fillId="0" borderId="0" xfId="0" applyNumberFormat="1" applyFont="1" applyFill="1" applyBorder="1" applyAlignment="1" applyProtection="1">
      <alignment horizontal="right" vertical="center"/>
    </xf>
    <xf numFmtId="168" fontId="17" fillId="0" borderId="0" xfId="0" applyNumberFormat="1" applyFont="1"/>
    <xf numFmtId="168" fontId="17" fillId="0" borderId="0" xfId="1" applyNumberFormat="1" applyFont="1"/>
    <xf numFmtId="168" fontId="17" fillId="0" borderId="0" xfId="1" applyNumberFormat="1" applyFont="1" applyAlignment="1">
      <alignment horizontal="right"/>
    </xf>
    <xf numFmtId="166" fontId="17" fillId="0" borderId="0" xfId="0" applyNumberFormat="1" applyFont="1" applyBorder="1" applyAlignment="1" applyProtection="1">
      <alignment horizontal="center"/>
    </xf>
    <xf numFmtId="165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/>
    </xf>
    <xf numFmtId="164" fontId="20" fillId="0" borderId="0" xfId="0" applyNumberFormat="1" applyFont="1" applyFill="1" applyBorder="1" applyAlignment="1" applyProtection="1">
      <alignment horizontal="center"/>
    </xf>
    <xf numFmtId="2" fontId="21" fillId="0" borderId="0" xfId="9" applyNumberFormat="1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Border="1" applyProtection="1"/>
    <xf numFmtId="166" fontId="17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Protection="1"/>
    <xf numFmtId="0" fontId="20" fillId="0" borderId="0" xfId="0" applyFont="1" applyBorder="1"/>
    <xf numFmtId="167" fontId="17" fillId="0" borderId="0" xfId="0" applyNumberFormat="1" applyFont="1" applyFill="1" applyBorder="1" applyAlignment="1" applyProtection="1">
      <alignment horizontal="center"/>
    </xf>
    <xf numFmtId="166" fontId="24" fillId="0" borderId="0" xfId="0" applyNumberFormat="1" applyFont="1" applyBorder="1" applyAlignment="1" applyProtection="1">
      <alignment horizontal="center"/>
    </xf>
    <xf numFmtId="166" fontId="20" fillId="0" borderId="0" xfId="0" applyNumberFormat="1" applyFont="1" applyFill="1" applyAlignment="1" applyProtection="1">
      <alignment horizontal="center"/>
    </xf>
    <xf numFmtId="3" fontId="17" fillId="0" borderId="0" xfId="0" applyNumberFormat="1" applyFont="1" applyBorder="1"/>
    <xf numFmtId="0" fontId="20" fillId="0" borderId="0" xfId="0" applyFont="1" applyFill="1" applyBorder="1" applyAlignment="1" applyProtection="1">
      <alignment horizontal="center"/>
    </xf>
    <xf numFmtId="166" fontId="20" fillId="0" borderId="0" xfId="0" applyNumberFormat="1" applyFont="1" applyBorder="1" applyAlignment="1" applyProtection="1">
      <alignment horizontal="center"/>
    </xf>
    <xf numFmtId="0" fontId="1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4" fontId="20" fillId="0" borderId="0" xfId="0" applyNumberFormat="1" applyFont="1" applyBorder="1" applyAlignment="1" applyProtection="1">
      <alignment horizontal="center"/>
    </xf>
    <xf numFmtId="166" fontId="20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6" fontId="20" fillId="0" borderId="0" xfId="0" applyNumberFormat="1" applyFont="1" applyFill="1" applyBorder="1" applyAlignment="1" applyProtection="1">
      <alignment horizontal="center"/>
    </xf>
    <xf numFmtId="166" fontId="17" fillId="0" borderId="0" xfId="10" applyNumberFormat="1" applyFont="1" applyFill="1" applyBorder="1" applyAlignment="1">
      <alignment horizontal="center"/>
    </xf>
    <xf numFmtId="164" fontId="17" fillId="0" borderId="0" xfId="0" applyNumberFormat="1" applyFont="1" applyFill="1" applyAlignment="1" applyProtection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167" fontId="17" fillId="0" borderId="0" xfId="0" applyNumberFormat="1" applyFont="1" applyFill="1" applyAlignment="1" applyProtection="1">
      <alignment horizontal="center"/>
    </xf>
    <xf numFmtId="165" fontId="17" fillId="0" borderId="0" xfId="0" applyNumberFormat="1" applyFont="1" applyFill="1" applyAlignment="1" applyProtection="1">
      <alignment horizontal="center"/>
    </xf>
    <xf numFmtId="1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Fill="1" applyAlignment="1" applyProtection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166" fontId="17" fillId="0" borderId="0" xfId="9" applyNumberFormat="1" applyFont="1" applyBorder="1" applyAlignment="1">
      <alignment horizontal="center"/>
    </xf>
    <xf numFmtId="166" fontId="26" fillId="0" borderId="0" xfId="8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Alignment="1" applyProtection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167" fontId="17" fillId="0" borderId="0" xfId="0" applyNumberFormat="1" applyFont="1" applyFill="1" applyAlignment="1" applyProtection="1">
      <alignment horizontal="center"/>
    </xf>
    <xf numFmtId="165" fontId="17" fillId="0" borderId="0" xfId="0" applyNumberFormat="1" applyFont="1" applyFill="1" applyAlignment="1" applyProtection="1">
      <alignment horizontal="center"/>
    </xf>
    <xf numFmtId="1" fontId="17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>
      <alignment horizontal="right"/>
    </xf>
    <xf numFmtId="166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Border="1" applyAlignment="1" applyProtection="1">
      <alignment horizontal="center"/>
    </xf>
    <xf numFmtId="166" fontId="17" fillId="0" borderId="0" xfId="5" applyNumberFormat="1" applyFont="1" applyAlignment="1">
      <alignment horizontal="right"/>
    </xf>
    <xf numFmtId="166" fontId="17" fillId="0" borderId="0" xfId="1" applyNumberFormat="1" applyFont="1"/>
    <xf numFmtId="169" fontId="16" fillId="0" borderId="0" xfId="0" applyNumberFormat="1" applyFont="1" applyFill="1" applyBorder="1" applyAlignment="1" applyProtection="1">
      <alignment horizontal="left" vertical="center"/>
    </xf>
    <xf numFmtId="165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166" fontId="16" fillId="0" borderId="0" xfId="0" applyNumberFormat="1" applyFont="1" applyFill="1" applyBorder="1" applyAlignment="1" applyProtection="1"/>
    <xf numFmtId="166" fontId="17" fillId="0" borderId="0" xfId="0" applyNumberFormat="1" applyFont="1" applyFill="1" applyBorder="1" applyAlignment="1" applyProtection="1"/>
    <xf numFmtId="166" fontId="17" fillId="0" borderId="0" xfId="0" applyNumberFormat="1" applyFont="1" applyBorder="1" applyAlignment="1"/>
    <xf numFmtId="166" fontId="17" fillId="0" borderId="0" xfId="0" applyNumberFormat="1" applyFont="1" applyBorder="1" applyAlignment="1" applyProtection="1"/>
    <xf numFmtId="166" fontId="17" fillId="0" borderId="0" xfId="5" applyNumberFormat="1" applyFont="1" applyBorder="1" applyAlignment="1" applyProtection="1"/>
    <xf numFmtId="166" fontId="17" fillId="0" borderId="0" xfId="5" applyNumberFormat="1" applyFont="1" applyAlignment="1" applyProtection="1"/>
    <xf numFmtId="166" fontId="17" fillId="0" borderId="0" xfId="5" applyNumberFormat="1" applyFont="1" applyFill="1" applyBorder="1" applyAlignment="1" applyProtection="1"/>
    <xf numFmtId="166" fontId="17" fillId="0" borderId="0" xfId="0" applyNumberFormat="1" applyFont="1" applyAlignment="1" applyProtection="1"/>
    <xf numFmtId="166" fontId="17" fillId="0" borderId="0" xfId="0" applyNumberFormat="1" applyFont="1" applyAlignment="1"/>
    <xf numFmtId="166" fontId="17" fillId="0" borderId="0" xfId="0" applyNumberFormat="1" applyFont="1" applyAlignment="1">
      <alignment vertical="center"/>
    </xf>
    <xf numFmtId="1" fontId="17" fillId="0" borderId="0" xfId="0" applyNumberFormat="1" applyFont="1" applyFill="1" applyBorder="1" applyAlignment="1" applyProtection="1"/>
    <xf numFmtId="0" fontId="16" fillId="0" borderId="0" xfId="0" applyFont="1" applyFill="1" applyAlignment="1" applyProtection="1">
      <alignment horizontal="right"/>
    </xf>
    <xf numFmtId="164" fontId="16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right"/>
    </xf>
    <xf numFmtId="165" fontId="16" fillId="0" borderId="0" xfId="0" applyNumberFormat="1" applyFont="1" applyFill="1" applyAlignment="1" applyProtection="1">
      <alignment horizontal="center"/>
    </xf>
    <xf numFmtId="1" fontId="17" fillId="0" borderId="0" xfId="0" applyNumberFormat="1" applyFont="1" applyFill="1" applyBorder="1" applyAlignment="1" applyProtection="1">
      <alignment horizontal="right"/>
    </xf>
    <xf numFmtId="168" fontId="17" fillId="0" borderId="0" xfId="0" applyNumberFormat="1" applyFont="1" applyAlignment="1">
      <alignment horizontal="right"/>
    </xf>
    <xf numFmtId="166" fontId="26" fillId="0" borderId="0" xfId="8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0" fontId="17" fillId="0" borderId="0" xfId="0" applyFont="1" applyFill="1" applyAlignment="1" applyProtection="1">
      <alignment horizontal="right"/>
    </xf>
    <xf numFmtId="164" fontId="17" fillId="0" borderId="0" xfId="0" applyNumberFormat="1" applyFont="1" applyFill="1" applyAlignment="1" applyProtection="1">
      <alignment horizontal="right"/>
    </xf>
    <xf numFmtId="164" fontId="17" fillId="0" borderId="0" xfId="0" applyNumberFormat="1" applyFont="1" applyFill="1" applyBorder="1" applyAlignment="1" applyProtection="1">
      <alignment horizontal="right"/>
    </xf>
    <xf numFmtId="0" fontId="17" fillId="0" borderId="0" xfId="0" applyFont="1" applyAlignment="1">
      <alignment horizontal="right"/>
    </xf>
    <xf numFmtId="170" fontId="27" fillId="0" borderId="0" xfId="30" applyNumberFormat="1" applyFont="1" applyBorder="1" applyAlignment="1" applyProtection="1">
      <alignment horizontal="center" vertical="center" wrapText="1" readingOrder="1"/>
      <protection locked="0"/>
    </xf>
    <xf numFmtId="170" fontId="17" fillId="0" borderId="0" xfId="30" applyNumberFormat="1" applyFont="1" applyFill="1" applyBorder="1" applyAlignment="1">
      <alignment horizontal="center" vertical="center"/>
    </xf>
    <xf numFmtId="166" fontId="21" fillId="0" borderId="0" xfId="0" applyNumberFormat="1" applyFont="1" applyBorder="1" applyAlignment="1" applyProtection="1">
      <alignment horizontal="center"/>
    </xf>
    <xf numFmtId="166" fontId="20" fillId="0" borderId="0" xfId="0" applyNumberFormat="1" applyFont="1" applyBorder="1" applyAlignment="1">
      <alignment horizontal="center"/>
    </xf>
    <xf numFmtId="2" fontId="17" fillId="0" borderId="0" xfId="0" applyNumberFormat="1" applyFont="1" applyFill="1" applyBorder="1" applyAlignment="1" applyProtection="1"/>
    <xf numFmtId="2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>
      <alignment horizontal="center"/>
    </xf>
    <xf numFmtId="164" fontId="30" fillId="0" borderId="0" xfId="0" applyNumberFormat="1" applyFont="1" applyBorder="1" applyAlignment="1" applyProtection="1">
      <alignment horizontal="left"/>
    </xf>
    <xf numFmtId="164" fontId="30" fillId="0" borderId="0" xfId="0" applyNumberFormat="1" applyFont="1" applyAlignment="1" applyProtection="1">
      <alignment horizontal="left"/>
    </xf>
    <xf numFmtId="0" fontId="30" fillId="0" borderId="0" xfId="0" applyNumberFormat="1" applyFont="1" applyFill="1" applyAlignment="1" applyProtection="1">
      <alignment horizontal="center"/>
    </xf>
    <xf numFmtId="164" fontId="16" fillId="0" borderId="0" xfId="0" applyNumberFormat="1" applyFont="1" applyBorder="1" applyAlignment="1" applyProtection="1">
      <alignment horizontal="left"/>
    </xf>
    <xf numFmtId="0" fontId="3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Border="1"/>
    <xf numFmtId="166" fontId="16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20" fillId="0" borderId="0" xfId="0" applyNumberFormat="1" applyFont="1" applyFill="1" applyBorder="1" applyAlignment="1" applyProtection="1">
      <alignment horizontal="right"/>
    </xf>
    <xf numFmtId="166" fontId="20" fillId="0" borderId="0" xfId="0" applyNumberFormat="1" applyFont="1" applyFill="1" applyBorder="1" applyAlignment="1" applyProtection="1">
      <alignment horizontal="right"/>
    </xf>
    <xf numFmtId="166" fontId="17" fillId="0" borderId="0" xfId="9" applyNumberFormat="1" applyFont="1" applyAlignment="1">
      <alignment horizontal="right"/>
    </xf>
    <xf numFmtId="0" fontId="17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/>
    </xf>
    <xf numFmtId="164" fontId="20" fillId="0" borderId="0" xfId="0" applyNumberFormat="1" applyFont="1" applyFill="1" applyAlignment="1" applyProtection="1">
      <alignment horizontal="right"/>
    </xf>
    <xf numFmtId="0" fontId="16" fillId="3" borderId="0" xfId="0" applyFont="1" applyFill="1" applyAlignment="1">
      <alignment horizontal="right" vertical="center"/>
    </xf>
    <xf numFmtId="166" fontId="17" fillId="0" borderId="0" xfId="0" applyNumberFormat="1" applyFont="1"/>
    <xf numFmtId="166" fontId="17" fillId="0" borderId="0" xfId="0" applyNumberFormat="1" applyFont="1" applyAlignment="1">
      <alignment horizontal="right"/>
    </xf>
    <xf numFmtId="166" fontId="17" fillId="0" borderId="0" xfId="5" applyNumberFormat="1" applyFont="1" applyFill="1" applyBorder="1" applyAlignment="1" applyProtection="1">
      <alignment horizontal="right"/>
    </xf>
    <xf numFmtId="166" fontId="17" fillId="0" borderId="0" xfId="5" applyNumberFormat="1" applyFont="1" applyFill="1" applyBorder="1" applyAlignment="1" applyProtection="1">
      <alignment horizontal="right" vertical="center"/>
    </xf>
    <xf numFmtId="1" fontId="17" fillId="0" borderId="0" xfId="5" applyNumberFormat="1" applyFont="1" applyFill="1" applyBorder="1" applyAlignment="1" applyProtection="1">
      <alignment horizontal="right" vertical="center"/>
    </xf>
    <xf numFmtId="1" fontId="17" fillId="0" borderId="0" xfId="5" applyNumberFormat="1" applyFont="1" applyFill="1" applyBorder="1" applyAlignment="1" applyProtection="1">
      <alignment horizontal="right"/>
    </xf>
    <xf numFmtId="2" fontId="17" fillId="0" borderId="0" xfId="5" applyNumberFormat="1" applyFont="1" applyFill="1" applyAlignment="1" applyProtection="1">
      <alignment horizontal="right"/>
    </xf>
    <xf numFmtId="166" fontId="17" fillId="0" borderId="0" xfId="5" applyNumberFormat="1" applyFont="1" applyAlignment="1">
      <alignment horizontal="right" vertical="center"/>
    </xf>
    <xf numFmtId="166" fontId="17" fillId="0" borderId="0" xfId="0" applyNumberFormat="1" applyFont="1" applyAlignment="1">
      <alignment horizontal="right" vertical="center"/>
    </xf>
    <xf numFmtId="166" fontId="17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right" vertical="center"/>
    </xf>
    <xf numFmtId="0" fontId="17" fillId="4" borderId="0" xfId="0" applyFont="1" applyFill="1" applyAlignment="1">
      <alignment horizontal="right" vertical="center"/>
    </xf>
    <xf numFmtId="166" fontId="17" fillId="0" borderId="0" xfId="7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 vertical="center"/>
    </xf>
    <xf numFmtId="166" fontId="17" fillId="0" borderId="0" xfId="5" applyNumberFormat="1" applyFont="1" applyAlignment="1">
      <alignment horizontal="center"/>
    </xf>
    <xf numFmtId="2" fontId="17" fillId="0" borderId="0" xfId="5" applyNumberFormat="1" applyFont="1" applyAlignment="1">
      <alignment horizontal="center"/>
    </xf>
    <xf numFmtId="0" fontId="17" fillId="0" borderId="0" xfId="0" applyFont="1" applyAlignment="1">
      <alignment horizontal="right" wrapText="1"/>
    </xf>
    <xf numFmtId="1" fontId="17" fillId="0" borderId="0" xfId="5" applyNumberFormat="1" applyFont="1" applyAlignment="1">
      <alignment horizontal="center"/>
    </xf>
    <xf numFmtId="166" fontId="17" fillId="0" borderId="0" xfId="5" applyNumberFormat="1" applyFont="1"/>
    <xf numFmtId="2" fontId="17" fillId="0" borderId="0" xfId="5" applyNumberFormat="1" applyFont="1"/>
    <xf numFmtId="166" fontId="20" fillId="0" borderId="0" xfId="0" applyNumberFormat="1" applyFont="1"/>
    <xf numFmtId="166" fontId="27" fillId="0" borderId="0" xfId="60" applyNumberFormat="1" applyFont="1" applyAlignment="1" applyProtection="1">
      <alignment horizontal="right" vertical="center" wrapText="1"/>
      <protection locked="0"/>
    </xf>
    <xf numFmtId="166" fontId="17" fillId="0" borderId="0" xfId="30" applyNumberFormat="1" applyFont="1" applyAlignment="1">
      <alignment horizontal="right" vertical="center"/>
    </xf>
    <xf numFmtId="1" fontId="17" fillId="0" borderId="0" xfId="0" applyNumberFormat="1" applyFont="1" applyAlignment="1">
      <alignment horizontal="right"/>
    </xf>
    <xf numFmtId="166" fontId="16" fillId="0" borderId="0" xfId="8" applyNumberFormat="1" applyFont="1" applyAlignment="1">
      <alignment horizontal="right" vertical="center"/>
    </xf>
  </cellXfs>
  <cellStyles count="110">
    <cellStyle name="Comma 2" xfId="1" xr:uid="{00000000-0005-0000-0000-000001000000}"/>
    <cellStyle name="Comma 2 2" xfId="2" xr:uid="{00000000-0005-0000-0000-000002000000}"/>
    <cellStyle name="Comma 2 2 2" xfId="3" xr:uid="{00000000-0005-0000-0000-000003000000}"/>
    <cellStyle name="Followed Hyperlink" xfId="62" builtinId="9" hidden="1"/>
    <cellStyle name="Hyperlink" xfId="61" builtinId="8" hidden="1"/>
    <cellStyle name="Normal" xfId="0" builtinId="0"/>
    <cellStyle name="Normal 2" xfId="4" xr:uid="{00000000-0005-0000-0000-000007000000}"/>
    <cellStyle name="Normal 2 2" xfId="27" xr:uid="{00000000-0005-0000-0000-000008000000}"/>
    <cellStyle name="Normal 3" xfId="5" xr:uid="{00000000-0005-0000-0000-000009000000}"/>
    <cellStyle name="Normal 3 2" xfId="6" xr:uid="{00000000-0005-0000-0000-00000A000000}"/>
    <cellStyle name="Normal 3 2 2" xfId="7" xr:uid="{00000000-0005-0000-0000-00000B000000}"/>
    <cellStyle name="Normal 3 3" xfId="28" xr:uid="{00000000-0005-0000-0000-00000C000000}"/>
    <cellStyle name="Normal 4" xfId="8" xr:uid="{00000000-0005-0000-0000-00000D000000}"/>
    <cellStyle name="Normal 4 10" xfId="18" xr:uid="{00000000-0005-0000-0000-00000E000000}"/>
    <cellStyle name="Normal 4 10 2" xfId="72" xr:uid="{2666FF2E-3219-490C-BB4E-010A3CA8763F}"/>
    <cellStyle name="Normal 4 11" xfId="29" xr:uid="{00000000-0005-0000-0000-00000F000000}"/>
    <cellStyle name="Normal 4 11 2" xfId="81" xr:uid="{E01F8004-345E-4F88-8353-D71F0D50EACD}"/>
    <cellStyle name="Normal 4 12" xfId="32" xr:uid="{00000000-0005-0000-0000-000010000000}"/>
    <cellStyle name="Normal 4 12 2" xfId="82" xr:uid="{8C73460D-345B-4D30-B584-09F1AF050BE8}"/>
    <cellStyle name="Normal 4 13" xfId="41" xr:uid="{00000000-0005-0000-0000-000011000000}"/>
    <cellStyle name="Normal 4 13 2" xfId="91" xr:uid="{402E3F3D-E882-42D2-8DC0-A2D792861BA1}"/>
    <cellStyle name="Normal 4 14" xfId="50" xr:uid="{00000000-0005-0000-0000-000012000000}"/>
    <cellStyle name="Normal 4 14 2" xfId="100" xr:uid="{348A4C24-5838-4F47-9A22-493EB9793B86}"/>
    <cellStyle name="Normal 4 15" xfId="59" xr:uid="{00000000-0005-0000-0000-000013000000}"/>
    <cellStyle name="Normal 4 15 2" xfId="109" xr:uid="{8DC1F418-25AF-44D5-9E46-4B3BA49230DD}"/>
    <cellStyle name="Normal 4 16" xfId="63" xr:uid="{83A4F0C6-A84C-4E70-AF84-66D4D3C13213}"/>
    <cellStyle name="Normal 4 2" xfId="10" xr:uid="{00000000-0005-0000-0000-000014000000}"/>
    <cellStyle name="Normal 4 2 2" xfId="19" xr:uid="{00000000-0005-0000-0000-000015000000}"/>
    <cellStyle name="Normal 4 2 2 2" xfId="73" xr:uid="{E9FB6860-E2C7-4FA3-A659-A92505EC72D5}"/>
    <cellStyle name="Normal 4 2 3" xfId="30" xr:uid="{00000000-0005-0000-0000-000016000000}"/>
    <cellStyle name="Normal 4 2 4" xfId="33" xr:uid="{00000000-0005-0000-0000-000017000000}"/>
    <cellStyle name="Normal 4 2 4 2" xfId="83" xr:uid="{0AAAA919-8FAF-4583-80FB-DE5C0D2A8F4D}"/>
    <cellStyle name="Normal 4 2 5" xfId="42" xr:uid="{00000000-0005-0000-0000-000018000000}"/>
    <cellStyle name="Normal 4 2 5 2" xfId="92" xr:uid="{E063491E-95DE-426B-97D8-9F124EDF7ED6}"/>
    <cellStyle name="Normal 4 2 6" xfId="51" xr:uid="{00000000-0005-0000-0000-000019000000}"/>
    <cellStyle name="Normal 4 2 6 2" xfId="101" xr:uid="{463044A0-F828-49AF-9093-C8B55BA71D37}"/>
    <cellStyle name="Normal 4 2 7" xfId="64" xr:uid="{A22310FA-FFAC-414E-AEA2-1D46B23D3D8D}"/>
    <cellStyle name="Normal 4 3" xfId="11" xr:uid="{00000000-0005-0000-0000-00001A000000}"/>
    <cellStyle name="Normal 4 3 2" xfId="20" xr:uid="{00000000-0005-0000-0000-00001B000000}"/>
    <cellStyle name="Normal 4 3 2 2" xfId="74" xr:uid="{D36131ED-13B9-4157-9449-B6ECCA5490B1}"/>
    <cellStyle name="Normal 4 3 3" xfId="34" xr:uid="{00000000-0005-0000-0000-00001C000000}"/>
    <cellStyle name="Normal 4 3 3 2" xfId="84" xr:uid="{634B9BAB-8508-442E-A59A-0BD432195C60}"/>
    <cellStyle name="Normal 4 3 4" xfId="43" xr:uid="{00000000-0005-0000-0000-00001D000000}"/>
    <cellStyle name="Normal 4 3 4 2" xfId="93" xr:uid="{5A51FE7A-27F6-48F0-8C36-F642EE3841F5}"/>
    <cellStyle name="Normal 4 3 5" xfId="52" xr:uid="{00000000-0005-0000-0000-00001E000000}"/>
    <cellStyle name="Normal 4 3 5 2" xfId="102" xr:uid="{4050191E-3C86-41C5-8BD0-14A42ACFE3B0}"/>
    <cellStyle name="Normal 4 3 6" xfId="65" xr:uid="{1CFDE88A-1CA9-4453-B4F1-BCEB0977C2DF}"/>
    <cellStyle name="Normal 4 4" xfId="12" xr:uid="{00000000-0005-0000-0000-00001F000000}"/>
    <cellStyle name="Normal 4 4 2" xfId="21" xr:uid="{00000000-0005-0000-0000-000020000000}"/>
    <cellStyle name="Normal 4 4 2 2" xfId="75" xr:uid="{8B856C7E-39D7-4B6B-8EF1-51F80E4AC113}"/>
    <cellStyle name="Normal 4 4 3" xfId="35" xr:uid="{00000000-0005-0000-0000-000021000000}"/>
    <cellStyle name="Normal 4 4 3 2" xfId="85" xr:uid="{80468189-D732-46B5-B2D0-214DC4E3B959}"/>
    <cellStyle name="Normal 4 4 4" xfId="44" xr:uid="{00000000-0005-0000-0000-000022000000}"/>
    <cellStyle name="Normal 4 4 4 2" xfId="94" xr:uid="{CA05ECEE-4D93-40C7-83BB-E42B4876A7BA}"/>
    <cellStyle name="Normal 4 4 5" xfId="53" xr:uid="{00000000-0005-0000-0000-000023000000}"/>
    <cellStyle name="Normal 4 4 5 2" xfId="103" xr:uid="{3622183C-6473-485C-86EF-80BB94BFC055}"/>
    <cellStyle name="Normal 4 4 6" xfId="66" xr:uid="{4BE987BE-6462-43E8-A7CE-2D7F1E53CBAC}"/>
    <cellStyle name="Normal 4 5" xfId="13" xr:uid="{00000000-0005-0000-0000-000024000000}"/>
    <cellStyle name="Normal 4 5 2" xfId="22" xr:uid="{00000000-0005-0000-0000-000025000000}"/>
    <cellStyle name="Normal 4 5 2 2" xfId="76" xr:uid="{AD464EC0-0603-4CA1-B8E3-F36A36C037EF}"/>
    <cellStyle name="Normal 4 5 3" xfId="36" xr:uid="{00000000-0005-0000-0000-000026000000}"/>
    <cellStyle name="Normal 4 5 3 2" xfId="86" xr:uid="{99743D50-B77B-48D3-AEF8-004B5004D456}"/>
    <cellStyle name="Normal 4 5 4" xfId="45" xr:uid="{00000000-0005-0000-0000-000027000000}"/>
    <cellStyle name="Normal 4 5 4 2" xfId="95" xr:uid="{68F35CFF-3CD4-4965-9B53-BE0442295337}"/>
    <cellStyle name="Normal 4 5 5" xfId="54" xr:uid="{00000000-0005-0000-0000-000028000000}"/>
    <cellStyle name="Normal 4 5 5 2" xfId="104" xr:uid="{2B995699-0160-4F83-8A41-34B5FA746A10}"/>
    <cellStyle name="Normal 4 5 6" xfId="67" xr:uid="{6A75F5A5-6E48-4AAC-9F76-C79016FF3DC5}"/>
    <cellStyle name="Normal 4 6" xfId="14" xr:uid="{00000000-0005-0000-0000-000029000000}"/>
    <cellStyle name="Normal 4 6 2" xfId="23" xr:uid="{00000000-0005-0000-0000-00002A000000}"/>
    <cellStyle name="Normal 4 6 2 2" xfId="77" xr:uid="{F31D615F-F542-49C4-80A4-66F9311579AA}"/>
    <cellStyle name="Normal 4 6 3" xfId="37" xr:uid="{00000000-0005-0000-0000-00002B000000}"/>
    <cellStyle name="Normal 4 6 3 2" xfId="87" xr:uid="{F976BFD0-029A-4282-A7C6-44263A537B58}"/>
    <cellStyle name="Normal 4 6 4" xfId="46" xr:uid="{00000000-0005-0000-0000-00002C000000}"/>
    <cellStyle name="Normal 4 6 4 2" xfId="96" xr:uid="{9F0F1751-9B78-489D-954A-0715D0BE77AB}"/>
    <cellStyle name="Normal 4 6 5" xfId="55" xr:uid="{00000000-0005-0000-0000-00002D000000}"/>
    <cellStyle name="Normal 4 6 5 2" xfId="105" xr:uid="{D19FB620-4A3C-4784-8B01-BC9F01E65E0A}"/>
    <cellStyle name="Normal 4 6 6" xfId="68" xr:uid="{B15B9352-9E8A-4C56-9B65-0EB7C0362F29}"/>
    <cellStyle name="Normal 4 7" xfId="15" xr:uid="{00000000-0005-0000-0000-00002E000000}"/>
    <cellStyle name="Normal 4 7 2" xfId="24" xr:uid="{00000000-0005-0000-0000-00002F000000}"/>
    <cellStyle name="Normal 4 7 2 2" xfId="78" xr:uid="{3A27C34E-3CC1-4602-8D4E-20165BB5934B}"/>
    <cellStyle name="Normal 4 7 3" xfId="38" xr:uid="{00000000-0005-0000-0000-000030000000}"/>
    <cellStyle name="Normal 4 7 3 2" xfId="88" xr:uid="{6D141072-C15B-44B7-93CC-1ABE6F80D926}"/>
    <cellStyle name="Normal 4 7 4" xfId="47" xr:uid="{00000000-0005-0000-0000-000031000000}"/>
    <cellStyle name="Normal 4 7 4 2" xfId="97" xr:uid="{F8B586E5-DE6F-4546-BDC0-C259A1F9E382}"/>
    <cellStyle name="Normal 4 7 5" xfId="56" xr:uid="{00000000-0005-0000-0000-000032000000}"/>
    <cellStyle name="Normal 4 7 5 2" xfId="106" xr:uid="{40C0CA98-BCBF-4032-8725-8DDFEC86435F}"/>
    <cellStyle name="Normal 4 7 6" xfId="69" xr:uid="{47735704-1135-42C3-9921-16B0F4237895}"/>
    <cellStyle name="Normal 4 8" xfId="16" xr:uid="{00000000-0005-0000-0000-000033000000}"/>
    <cellStyle name="Normal 4 8 2" xfId="25" xr:uid="{00000000-0005-0000-0000-000034000000}"/>
    <cellStyle name="Normal 4 8 2 2" xfId="79" xr:uid="{D8461EBD-3934-4985-A189-F84278196286}"/>
    <cellStyle name="Normal 4 8 3" xfId="39" xr:uid="{00000000-0005-0000-0000-000035000000}"/>
    <cellStyle name="Normal 4 8 3 2" xfId="89" xr:uid="{722E5359-72BF-44A0-A2EA-D5FE805D6E5E}"/>
    <cellStyle name="Normal 4 8 4" xfId="48" xr:uid="{00000000-0005-0000-0000-000036000000}"/>
    <cellStyle name="Normal 4 8 4 2" xfId="98" xr:uid="{C525C0D7-906B-445C-BBE4-016024E3ABAE}"/>
    <cellStyle name="Normal 4 8 5" xfId="57" xr:uid="{00000000-0005-0000-0000-000037000000}"/>
    <cellStyle name="Normal 4 8 5 2" xfId="107" xr:uid="{DA40CD4D-B46C-430E-BE14-B3CCF9599DA0}"/>
    <cellStyle name="Normal 4 8 6" xfId="70" xr:uid="{4EE25B83-62CB-4806-B697-FC3A075068C2}"/>
    <cellStyle name="Normal 4 9" xfId="17" xr:uid="{00000000-0005-0000-0000-000038000000}"/>
    <cellStyle name="Normal 4 9 2" xfId="26" xr:uid="{00000000-0005-0000-0000-000039000000}"/>
    <cellStyle name="Normal 4 9 2 2" xfId="80" xr:uid="{F247FD5D-C08C-4B6C-B5FB-38B2A1241C48}"/>
    <cellStyle name="Normal 4 9 3" xfId="40" xr:uid="{00000000-0005-0000-0000-00003A000000}"/>
    <cellStyle name="Normal 4 9 3 2" xfId="90" xr:uid="{96FA044F-A701-46A9-AD69-6F65F80E87E1}"/>
    <cellStyle name="Normal 4 9 4" xfId="49" xr:uid="{00000000-0005-0000-0000-00003B000000}"/>
    <cellStyle name="Normal 4 9 4 2" xfId="99" xr:uid="{A30683CF-96F6-4E3E-88AB-51B2A2E8014D}"/>
    <cellStyle name="Normal 4 9 5" xfId="58" xr:uid="{00000000-0005-0000-0000-00003C000000}"/>
    <cellStyle name="Normal 4 9 5 2" xfId="108" xr:uid="{DAB162FC-C97F-4309-9AF5-C71001D0D726}"/>
    <cellStyle name="Normal 4 9 6" xfId="71" xr:uid="{17FC6DE5-32E7-4A57-9CA5-E6E64390C6A7}"/>
    <cellStyle name="Normal 7" xfId="60" xr:uid="{00000000-0005-0000-0000-00003D000000}"/>
    <cellStyle name="Normal_December01" xfId="9" xr:uid="{00000000-0005-0000-0000-00003E000000}"/>
    <cellStyle name="Percent 2" xfId="31" xr:uid="{00000000-0005-0000-0000-00003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4"/>
  <sheetViews>
    <sheetView zoomScale="55" zoomScaleNormal="55" zoomScalePageLayoutView="55" workbookViewId="0">
      <pane xSplit="1" ySplit="4" topLeftCell="E5" activePane="bottomRight" state="frozen"/>
      <selection pane="topRight" activeCell="B1" sqref="B1"/>
      <selection pane="bottomLeft" activeCell="A12" sqref="A12"/>
      <selection pane="bottomRight" sqref="A1:XFD1048576"/>
    </sheetView>
  </sheetViews>
  <sheetFormatPr defaultColWidth="11.5546875" defaultRowHeight="20.25" x14ac:dyDescent="0.3"/>
  <cols>
    <col min="1" max="1" width="33.109375" style="49" customWidth="1"/>
    <col min="2" max="2" width="13.77734375" style="49" customWidth="1"/>
    <col min="3" max="33" width="8.21875" style="49" customWidth="1"/>
    <col min="34" max="34" width="17.21875" style="49" customWidth="1"/>
    <col min="35" max="16384" width="11.5546875" style="49"/>
  </cols>
  <sheetData>
    <row r="1" spans="1:34" ht="20.25" customHeight="1" x14ac:dyDescent="0.3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spans="1:34" ht="20.25" customHeight="1" x14ac:dyDescent="0.3">
      <c r="A2" s="27">
        <v>44562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20.25" customHeight="1" x14ac:dyDescent="0.3">
      <c r="A3" s="29" t="s">
        <v>19</v>
      </c>
      <c r="Z3" s="50"/>
      <c r="AA3" s="29"/>
      <c r="AB3" s="50"/>
      <c r="AC3" s="50"/>
      <c r="AD3" s="50"/>
      <c r="AE3" s="50"/>
      <c r="AF3" s="50"/>
      <c r="AG3" s="50"/>
      <c r="AH3" s="151" t="s">
        <v>39</v>
      </c>
    </row>
    <row r="4" spans="1:34" ht="20.25" customHeight="1" x14ac:dyDescent="0.3">
      <c r="A4" s="31"/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74">
        <v>8</v>
      </c>
      <c r="J4" s="74">
        <v>9</v>
      </c>
      <c r="K4" s="74">
        <v>10</v>
      </c>
      <c r="L4" s="74">
        <v>11</v>
      </c>
      <c r="M4" s="74">
        <v>12</v>
      </c>
      <c r="N4" s="74">
        <v>13</v>
      </c>
      <c r="O4" s="74">
        <v>14</v>
      </c>
      <c r="P4" s="74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63">
        <v>29</v>
      </c>
      <c r="AE4" s="63">
        <v>30</v>
      </c>
      <c r="AF4" s="63">
        <v>31</v>
      </c>
      <c r="AG4" s="120" t="s">
        <v>28</v>
      </c>
      <c r="AH4" s="151" t="s">
        <v>38</v>
      </c>
    </row>
    <row r="5" spans="1:34" ht="20.25" customHeight="1" x14ac:dyDescent="0.3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42"/>
      <c r="AH5" s="33"/>
    </row>
    <row r="6" spans="1:34" ht="20.25" customHeight="1" x14ac:dyDescent="0.3">
      <c r="A6" s="31" t="s">
        <v>1</v>
      </c>
      <c r="AG6" s="42"/>
      <c r="AH6" s="33" t="s">
        <v>35</v>
      </c>
    </row>
    <row r="7" spans="1:34" ht="20.25" customHeight="1" x14ac:dyDescent="0.3">
      <c r="A7" s="31" t="s">
        <v>2</v>
      </c>
      <c r="AG7" s="42"/>
      <c r="AH7" s="33" t="s">
        <v>34</v>
      </c>
    </row>
    <row r="8" spans="1:34" ht="20.25" customHeight="1" x14ac:dyDescent="0.35">
      <c r="A8" s="31"/>
      <c r="B8" s="42">
        <f t="shared" ref="B8:AF8" si="0">SUM(B6:B7)</f>
        <v>0</v>
      </c>
      <c r="C8" s="42">
        <f t="shared" si="0"/>
        <v>0</v>
      </c>
      <c r="D8" s="42">
        <f t="shared" si="0"/>
        <v>0</v>
      </c>
      <c r="E8" s="42">
        <f t="shared" si="0"/>
        <v>0</v>
      </c>
      <c r="F8" s="42">
        <f t="shared" si="0"/>
        <v>0</v>
      </c>
      <c r="G8" s="42">
        <f t="shared" si="0"/>
        <v>0</v>
      </c>
      <c r="H8" s="42">
        <f t="shared" si="0"/>
        <v>0</v>
      </c>
      <c r="I8" s="42">
        <f t="shared" si="0"/>
        <v>0</v>
      </c>
      <c r="J8" s="42">
        <f t="shared" si="0"/>
        <v>0</v>
      </c>
      <c r="K8" s="42">
        <f t="shared" si="0"/>
        <v>0</v>
      </c>
      <c r="L8" s="42">
        <f t="shared" si="0"/>
        <v>0</v>
      </c>
      <c r="M8" s="42">
        <f t="shared" si="0"/>
        <v>0</v>
      </c>
      <c r="N8" s="42">
        <f t="shared" si="0"/>
        <v>0</v>
      </c>
      <c r="O8" s="42">
        <f t="shared" si="0"/>
        <v>0</v>
      </c>
      <c r="P8" s="42">
        <f t="shared" si="0"/>
        <v>0</v>
      </c>
      <c r="Q8" s="42">
        <f t="shared" si="0"/>
        <v>0</v>
      </c>
      <c r="R8" s="42">
        <f t="shared" si="0"/>
        <v>0</v>
      </c>
      <c r="S8" s="42">
        <f t="shared" si="0"/>
        <v>0</v>
      </c>
      <c r="T8" s="42">
        <f t="shared" si="0"/>
        <v>0</v>
      </c>
      <c r="U8" s="42">
        <f t="shared" si="0"/>
        <v>0</v>
      </c>
      <c r="V8" s="42">
        <f t="shared" si="0"/>
        <v>0</v>
      </c>
      <c r="W8" s="42">
        <f t="shared" si="0"/>
        <v>0</v>
      </c>
      <c r="X8" s="42">
        <f t="shared" si="0"/>
        <v>0</v>
      </c>
      <c r="Y8" s="42">
        <f t="shared" si="0"/>
        <v>0</v>
      </c>
      <c r="Z8" s="42">
        <f t="shared" si="0"/>
        <v>0</v>
      </c>
      <c r="AA8" s="42">
        <f t="shared" si="0"/>
        <v>0</v>
      </c>
      <c r="AB8" s="42">
        <f t="shared" si="0"/>
        <v>0</v>
      </c>
      <c r="AC8" s="42">
        <f t="shared" si="0"/>
        <v>0</v>
      </c>
      <c r="AD8" s="42">
        <f t="shared" si="0"/>
        <v>0</v>
      </c>
      <c r="AE8" s="42">
        <f t="shared" si="0"/>
        <v>0</v>
      </c>
      <c r="AF8" s="42">
        <f t="shared" si="0"/>
        <v>0</v>
      </c>
      <c r="AG8" s="76">
        <f>SUM(B8:AF8)/31</f>
        <v>0</v>
      </c>
      <c r="AH8" s="80">
        <v>0</v>
      </c>
    </row>
    <row r="9" spans="1:34" ht="20.25" customHeight="1" x14ac:dyDescent="0.3">
      <c r="A9" s="32" t="s">
        <v>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4" ht="20.25" customHeight="1" x14ac:dyDescent="0.3">
      <c r="A10" s="31" t="s">
        <v>18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42"/>
      <c r="AH10" s="89" t="s">
        <v>36</v>
      </c>
    </row>
    <row r="11" spans="1:34" ht="20.25" customHeight="1" x14ac:dyDescent="0.3">
      <c r="A11" s="33" t="s">
        <v>26</v>
      </c>
      <c r="B11" s="55"/>
      <c r="C11" s="55"/>
      <c r="D11" s="55"/>
      <c r="E11" s="55"/>
      <c r="F11" s="55"/>
      <c r="G11" s="55"/>
      <c r="H11" s="55"/>
      <c r="I11" s="55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42"/>
      <c r="AH11" s="80">
        <v>0</v>
      </c>
    </row>
    <row r="12" spans="1:34" ht="20.25" customHeight="1" x14ac:dyDescent="0.3">
      <c r="A12" s="31" t="s">
        <v>5</v>
      </c>
      <c r="B12" s="55"/>
      <c r="C12" s="55"/>
      <c r="D12" s="55"/>
      <c r="E12" s="55"/>
      <c r="F12" s="55"/>
      <c r="G12" s="55"/>
      <c r="H12" s="55"/>
      <c r="I12" s="55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42"/>
    </row>
    <row r="13" spans="1:34" ht="20.25" customHeight="1" x14ac:dyDescent="0.3">
      <c r="A13" s="31" t="s">
        <v>6</v>
      </c>
      <c r="B13" s="55"/>
      <c r="C13" s="55"/>
      <c r="D13" s="55"/>
      <c r="E13" s="55"/>
      <c r="F13" s="55"/>
      <c r="G13" s="55"/>
      <c r="H13" s="55"/>
      <c r="I13" s="55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42"/>
    </row>
    <row r="14" spans="1:34" ht="20.25" customHeight="1" x14ac:dyDescent="0.3">
      <c r="A14" s="31" t="s">
        <v>7</v>
      </c>
      <c r="B14" s="55"/>
      <c r="C14" s="55"/>
      <c r="D14" s="55"/>
      <c r="E14" s="55"/>
      <c r="F14" s="55"/>
      <c r="G14" s="55"/>
      <c r="H14" s="55"/>
      <c r="I14" s="55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42"/>
    </row>
    <row r="15" spans="1:34" ht="20.25" customHeight="1" x14ac:dyDescent="0.3">
      <c r="A15" s="31"/>
      <c r="B15" s="42">
        <f t="shared" ref="B15:AF15" si="1">SUM(B10:B14)</f>
        <v>0</v>
      </c>
      <c r="C15" s="42">
        <f t="shared" si="1"/>
        <v>0</v>
      </c>
      <c r="D15" s="42">
        <f t="shared" si="1"/>
        <v>0</v>
      </c>
      <c r="E15" s="42">
        <f t="shared" si="1"/>
        <v>0</v>
      </c>
      <c r="F15" s="42">
        <f t="shared" si="1"/>
        <v>0</v>
      </c>
      <c r="G15" s="42">
        <f t="shared" si="1"/>
        <v>0</v>
      </c>
      <c r="H15" s="42">
        <f t="shared" si="1"/>
        <v>0</v>
      </c>
      <c r="I15" s="42">
        <f t="shared" si="1"/>
        <v>0</v>
      </c>
      <c r="J15" s="42">
        <f t="shared" si="1"/>
        <v>0</v>
      </c>
      <c r="K15" s="42">
        <f t="shared" si="1"/>
        <v>0</v>
      </c>
      <c r="L15" s="42">
        <f t="shared" si="1"/>
        <v>0</v>
      </c>
      <c r="M15" s="42">
        <f t="shared" si="1"/>
        <v>0</v>
      </c>
      <c r="N15" s="42">
        <f t="shared" si="1"/>
        <v>0</v>
      </c>
      <c r="O15" s="42">
        <f t="shared" si="1"/>
        <v>0</v>
      </c>
      <c r="P15" s="42">
        <f t="shared" si="1"/>
        <v>0</v>
      </c>
      <c r="Q15" s="42">
        <f t="shared" si="1"/>
        <v>0</v>
      </c>
      <c r="R15" s="42">
        <f t="shared" si="1"/>
        <v>0</v>
      </c>
      <c r="S15" s="42">
        <f t="shared" si="1"/>
        <v>0</v>
      </c>
      <c r="T15" s="42">
        <f t="shared" si="1"/>
        <v>0</v>
      </c>
      <c r="U15" s="42">
        <f t="shared" si="1"/>
        <v>0</v>
      </c>
      <c r="V15" s="42">
        <f t="shared" si="1"/>
        <v>0</v>
      </c>
      <c r="W15" s="42">
        <f t="shared" si="1"/>
        <v>0</v>
      </c>
      <c r="X15" s="42">
        <f t="shared" si="1"/>
        <v>0</v>
      </c>
      <c r="Y15" s="42">
        <f t="shared" si="1"/>
        <v>0</v>
      </c>
      <c r="Z15" s="42">
        <f t="shared" si="1"/>
        <v>0</v>
      </c>
      <c r="AA15" s="42">
        <f t="shared" si="1"/>
        <v>0</v>
      </c>
      <c r="AB15" s="42">
        <f t="shared" si="1"/>
        <v>0</v>
      </c>
      <c r="AC15" s="42">
        <f t="shared" si="1"/>
        <v>0</v>
      </c>
      <c r="AD15" s="42">
        <f t="shared" si="1"/>
        <v>0</v>
      </c>
      <c r="AE15" s="42">
        <f t="shared" si="1"/>
        <v>0</v>
      </c>
      <c r="AF15" s="42">
        <f t="shared" si="1"/>
        <v>0</v>
      </c>
      <c r="AG15" s="42">
        <f>SUM(B15:AF15)/31</f>
        <v>0</v>
      </c>
    </row>
    <row r="16" spans="1:34" ht="20.25" customHeight="1" x14ac:dyDescent="0.3">
      <c r="A16" s="34" t="s">
        <v>29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</row>
    <row r="17" spans="1:34" ht="20.25" customHeight="1" x14ac:dyDescent="0.3">
      <c r="A17" s="31" t="s">
        <v>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42"/>
      <c r="AH17" s="89" t="s">
        <v>36</v>
      </c>
    </row>
    <row r="18" spans="1:34" ht="20.25" customHeight="1" x14ac:dyDescent="0.3">
      <c r="A18" s="41" t="s">
        <v>26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42"/>
      <c r="AH18" s="80">
        <v>0</v>
      </c>
    </row>
    <row r="19" spans="1:34" ht="20.25" customHeight="1" x14ac:dyDescent="0.3">
      <c r="A19" s="31" t="s">
        <v>23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3"/>
    </row>
    <row r="20" spans="1:34" ht="20.25" customHeight="1" x14ac:dyDescent="0.3">
      <c r="A20" s="31" t="s">
        <v>22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42"/>
    </row>
    <row r="21" spans="1:34" ht="20.25" customHeight="1" x14ac:dyDescent="0.3">
      <c r="A21" s="31" t="s">
        <v>24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42"/>
    </row>
    <row r="22" spans="1:34" ht="20.25" customHeight="1" x14ac:dyDescent="0.3">
      <c r="A22" s="31" t="s">
        <v>25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42"/>
    </row>
    <row r="23" spans="1:34" ht="20.25" customHeight="1" x14ac:dyDescent="0.3">
      <c r="A23" s="31" t="s">
        <v>17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42"/>
      <c r="AH23" s="31"/>
    </row>
    <row r="24" spans="1:34" ht="20.25" customHeight="1" x14ac:dyDescent="0.3">
      <c r="A24" s="31" t="s">
        <v>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42"/>
    </row>
    <row r="25" spans="1:34" ht="20.25" customHeight="1" x14ac:dyDescent="0.3">
      <c r="A25" s="31" t="s">
        <v>10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42"/>
    </row>
    <row r="26" spans="1:34" ht="20.25" customHeight="1" x14ac:dyDescent="0.3">
      <c r="A26" s="31" t="s">
        <v>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1:34" ht="20.25" customHeight="1" x14ac:dyDescent="0.35">
      <c r="A27" s="31"/>
      <c r="B27" s="42">
        <f t="shared" ref="B27:AF27" si="2">SUM(B17+B23+B24+B25+B26)</f>
        <v>0</v>
      </c>
      <c r="C27" s="42">
        <f t="shared" si="2"/>
        <v>0</v>
      </c>
      <c r="D27" s="42">
        <f t="shared" si="2"/>
        <v>0</v>
      </c>
      <c r="E27" s="42">
        <f t="shared" si="2"/>
        <v>0</v>
      </c>
      <c r="F27" s="42">
        <f t="shared" si="2"/>
        <v>0</v>
      </c>
      <c r="G27" s="42">
        <f t="shared" si="2"/>
        <v>0</v>
      </c>
      <c r="H27" s="42">
        <f t="shared" si="2"/>
        <v>0</v>
      </c>
      <c r="I27" s="42">
        <f t="shared" si="2"/>
        <v>0</v>
      </c>
      <c r="J27" s="42">
        <f t="shared" si="2"/>
        <v>0</v>
      </c>
      <c r="K27" s="42">
        <f t="shared" si="2"/>
        <v>0</v>
      </c>
      <c r="L27" s="42">
        <f t="shared" si="2"/>
        <v>0</v>
      </c>
      <c r="M27" s="42">
        <f t="shared" si="2"/>
        <v>0</v>
      </c>
      <c r="N27" s="42">
        <f t="shared" si="2"/>
        <v>0</v>
      </c>
      <c r="O27" s="42">
        <f t="shared" si="2"/>
        <v>0</v>
      </c>
      <c r="P27" s="42">
        <f t="shared" si="2"/>
        <v>0</v>
      </c>
      <c r="Q27" s="42">
        <f t="shared" si="2"/>
        <v>0</v>
      </c>
      <c r="R27" s="42">
        <f t="shared" si="2"/>
        <v>0</v>
      </c>
      <c r="S27" s="42">
        <f t="shared" si="2"/>
        <v>0</v>
      </c>
      <c r="T27" s="42">
        <f t="shared" si="2"/>
        <v>0</v>
      </c>
      <c r="U27" s="42">
        <f t="shared" si="2"/>
        <v>0</v>
      </c>
      <c r="V27" s="42">
        <f t="shared" si="2"/>
        <v>0</v>
      </c>
      <c r="W27" s="42">
        <f t="shared" si="2"/>
        <v>0</v>
      </c>
      <c r="X27" s="42">
        <f t="shared" si="2"/>
        <v>0</v>
      </c>
      <c r="Y27" s="42">
        <f t="shared" si="2"/>
        <v>0</v>
      </c>
      <c r="Z27" s="42">
        <f t="shared" si="2"/>
        <v>0</v>
      </c>
      <c r="AA27" s="42">
        <f t="shared" si="2"/>
        <v>0</v>
      </c>
      <c r="AB27" s="42">
        <f t="shared" si="2"/>
        <v>0</v>
      </c>
      <c r="AC27" s="42">
        <f t="shared" si="2"/>
        <v>0</v>
      </c>
      <c r="AD27" s="42">
        <f t="shared" si="2"/>
        <v>0</v>
      </c>
      <c r="AE27" s="42">
        <f t="shared" si="2"/>
        <v>0</v>
      </c>
      <c r="AF27" s="42">
        <f t="shared" si="2"/>
        <v>0</v>
      </c>
      <c r="AG27" s="76">
        <f>SUM(B27:AF27)/31</f>
        <v>0</v>
      </c>
    </row>
    <row r="28" spans="1:34" ht="20.25" customHeight="1" x14ac:dyDescent="0.3">
      <c r="A28" s="32" t="s">
        <v>11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33" t="s">
        <v>37</v>
      </c>
    </row>
    <row r="29" spans="1:34" ht="20.25" customHeight="1" x14ac:dyDescent="0.3">
      <c r="A29" s="31" t="s">
        <v>12</v>
      </c>
      <c r="B29" s="42"/>
      <c r="C29" s="42"/>
      <c r="D29" s="42"/>
      <c r="E29" s="42"/>
      <c r="F29" s="42"/>
      <c r="G29" s="42"/>
      <c r="H29" s="42"/>
      <c r="I29" s="41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33" t="s">
        <v>34</v>
      </c>
    </row>
    <row r="30" spans="1:34" ht="20.25" customHeight="1" x14ac:dyDescent="0.3">
      <c r="A30" s="33" t="s">
        <v>31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>
        <f>SUM(B30:AF30)</f>
        <v>0</v>
      </c>
      <c r="AH30" s="115">
        <v>0</v>
      </c>
    </row>
    <row r="31" spans="1:34" ht="20.25" customHeight="1" x14ac:dyDescent="0.3">
      <c r="A31" s="31" t="s">
        <v>4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</row>
    <row r="32" spans="1:34" ht="20.25" customHeight="1" x14ac:dyDescent="0.3">
      <c r="A32" s="31" t="s">
        <v>13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</row>
    <row r="33" spans="1:34" ht="20.25" customHeight="1" x14ac:dyDescent="0.3">
      <c r="A33" s="31" t="s">
        <v>10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</row>
    <row r="34" spans="1:34" ht="20.25" customHeight="1" x14ac:dyDescent="0.35">
      <c r="A34" s="31"/>
      <c r="B34" s="42">
        <f t="shared" ref="B34:AF34" si="3">SUM(B29:B33)</f>
        <v>0</v>
      </c>
      <c r="C34" s="42">
        <f t="shared" si="3"/>
        <v>0</v>
      </c>
      <c r="D34" s="42">
        <f t="shared" si="3"/>
        <v>0</v>
      </c>
      <c r="E34" s="42">
        <f t="shared" si="3"/>
        <v>0</v>
      </c>
      <c r="F34" s="42">
        <f t="shared" si="3"/>
        <v>0</v>
      </c>
      <c r="G34" s="42">
        <f t="shared" si="3"/>
        <v>0</v>
      </c>
      <c r="H34" s="42">
        <f t="shared" si="3"/>
        <v>0</v>
      </c>
      <c r="I34" s="42">
        <f t="shared" si="3"/>
        <v>0</v>
      </c>
      <c r="J34" s="42">
        <f t="shared" si="3"/>
        <v>0</v>
      </c>
      <c r="K34" s="42">
        <f t="shared" si="3"/>
        <v>0</v>
      </c>
      <c r="L34" s="42">
        <f t="shared" si="3"/>
        <v>0</v>
      </c>
      <c r="M34" s="42">
        <f t="shared" si="3"/>
        <v>0</v>
      </c>
      <c r="N34" s="42">
        <f t="shared" si="3"/>
        <v>0</v>
      </c>
      <c r="O34" s="42">
        <f t="shared" si="3"/>
        <v>0</v>
      </c>
      <c r="P34" s="42">
        <f t="shared" si="3"/>
        <v>0</v>
      </c>
      <c r="Q34" s="42">
        <f t="shared" si="3"/>
        <v>0</v>
      </c>
      <c r="R34" s="42">
        <f t="shared" si="3"/>
        <v>0</v>
      </c>
      <c r="S34" s="42">
        <f t="shared" si="3"/>
        <v>0</v>
      </c>
      <c r="T34" s="42">
        <f t="shared" si="3"/>
        <v>0</v>
      </c>
      <c r="U34" s="42">
        <f t="shared" si="3"/>
        <v>0</v>
      </c>
      <c r="V34" s="42">
        <f t="shared" si="3"/>
        <v>0</v>
      </c>
      <c r="W34" s="42">
        <f t="shared" si="3"/>
        <v>0</v>
      </c>
      <c r="X34" s="42">
        <f t="shared" si="3"/>
        <v>0</v>
      </c>
      <c r="Y34" s="42">
        <f t="shared" si="3"/>
        <v>0</v>
      </c>
      <c r="Z34" s="42">
        <f t="shared" si="3"/>
        <v>0</v>
      </c>
      <c r="AA34" s="42">
        <f t="shared" si="3"/>
        <v>0</v>
      </c>
      <c r="AB34" s="42">
        <f t="shared" si="3"/>
        <v>0</v>
      </c>
      <c r="AC34" s="42">
        <f t="shared" si="3"/>
        <v>0</v>
      </c>
      <c r="AD34" s="42">
        <f t="shared" si="3"/>
        <v>0</v>
      </c>
      <c r="AE34" s="42">
        <f t="shared" si="3"/>
        <v>0</v>
      </c>
      <c r="AF34" s="42">
        <f t="shared" si="3"/>
        <v>0</v>
      </c>
      <c r="AG34" s="76">
        <f>SUM(B34:AF34)/31</f>
        <v>0</v>
      </c>
      <c r="AH34" s="31"/>
    </row>
    <row r="35" spans="1:34" ht="20.25" customHeight="1" x14ac:dyDescent="0.3">
      <c r="A35" s="32" t="s">
        <v>30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31"/>
    </row>
    <row r="36" spans="1:34" ht="20.25" customHeight="1" x14ac:dyDescent="0.35">
      <c r="A36" s="31" t="s">
        <v>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6">
        <f>SUM(B36:AF36)/31</f>
        <v>0</v>
      </c>
    </row>
    <row r="37" spans="1:34" ht="20.25" customHeight="1" x14ac:dyDescent="0.3">
      <c r="A37" s="31" t="s">
        <v>15</v>
      </c>
      <c r="B37" s="42">
        <f t="shared" ref="B37:AF37" si="4">SUM(B8+B15+B27+B34+B36)</f>
        <v>0</v>
      </c>
      <c r="C37" s="42">
        <f t="shared" si="4"/>
        <v>0</v>
      </c>
      <c r="D37" s="42">
        <f t="shared" si="4"/>
        <v>0</v>
      </c>
      <c r="E37" s="42">
        <f t="shared" si="4"/>
        <v>0</v>
      </c>
      <c r="F37" s="42">
        <f t="shared" si="4"/>
        <v>0</v>
      </c>
      <c r="G37" s="42">
        <f t="shared" si="4"/>
        <v>0</v>
      </c>
      <c r="H37" s="42">
        <f t="shared" si="4"/>
        <v>0</v>
      </c>
      <c r="I37" s="42">
        <f t="shared" si="4"/>
        <v>0</v>
      </c>
      <c r="J37" s="42">
        <f t="shared" si="4"/>
        <v>0</v>
      </c>
      <c r="K37" s="42">
        <f t="shared" si="4"/>
        <v>0</v>
      </c>
      <c r="L37" s="42">
        <f t="shared" si="4"/>
        <v>0</v>
      </c>
      <c r="M37" s="42">
        <f t="shared" si="4"/>
        <v>0</v>
      </c>
      <c r="N37" s="42">
        <f t="shared" si="4"/>
        <v>0</v>
      </c>
      <c r="O37" s="42">
        <f t="shared" si="4"/>
        <v>0</v>
      </c>
      <c r="P37" s="42">
        <f t="shared" si="4"/>
        <v>0</v>
      </c>
      <c r="Q37" s="42">
        <f t="shared" si="4"/>
        <v>0</v>
      </c>
      <c r="R37" s="42">
        <f t="shared" si="4"/>
        <v>0</v>
      </c>
      <c r="S37" s="42">
        <f t="shared" si="4"/>
        <v>0</v>
      </c>
      <c r="T37" s="42">
        <f t="shared" si="4"/>
        <v>0</v>
      </c>
      <c r="U37" s="42">
        <f t="shared" si="4"/>
        <v>0</v>
      </c>
      <c r="V37" s="42">
        <f t="shared" si="4"/>
        <v>0</v>
      </c>
      <c r="W37" s="42">
        <f t="shared" si="4"/>
        <v>0</v>
      </c>
      <c r="X37" s="42">
        <f t="shared" si="4"/>
        <v>0</v>
      </c>
      <c r="Y37" s="42">
        <f t="shared" si="4"/>
        <v>0</v>
      </c>
      <c r="Z37" s="42">
        <f t="shared" si="4"/>
        <v>0</v>
      </c>
      <c r="AA37" s="42">
        <f t="shared" si="4"/>
        <v>0</v>
      </c>
      <c r="AB37" s="42">
        <f t="shared" si="4"/>
        <v>0</v>
      </c>
      <c r="AC37" s="42">
        <f t="shared" si="4"/>
        <v>0</v>
      </c>
      <c r="AD37" s="42">
        <f t="shared" si="4"/>
        <v>0</v>
      </c>
      <c r="AE37" s="42">
        <f t="shared" si="4"/>
        <v>0</v>
      </c>
      <c r="AF37" s="42">
        <f t="shared" si="4"/>
        <v>0</v>
      </c>
      <c r="AG37" s="42"/>
    </row>
    <row r="38" spans="1:34" ht="20.25" customHeight="1" x14ac:dyDescent="0.3">
      <c r="A38" s="31" t="s">
        <v>16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/>
    </row>
    <row r="39" spans="1:34" ht="20.25" customHeight="1" x14ac:dyDescent="0.35">
      <c r="A39" s="32" t="s">
        <v>20</v>
      </c>
      <c r="B39" s="42">
        <f t="shared" ref="B39:AF39" si="5">SUM(B37:B38)</f>
        <v>0</v>
      </c>
      <c r="C39" s="42">
        <f t="shared" si="5"/>
        <v>0</v>
      </c>
      <c r="D39" s="42">
        <f t="shared" si="5"/>
        <v>0</v>
      </c>
      <c r="E39" s="42">
        <f t="shared" si="5"/>
        <v>0</v>
      </c>
      <c r="F39" s="42">
        <f t="shared" si="5"/>
        <v>0</v>
      </c>
      <c r="G39" s="42">
        <f t="shared" si="5"/>
        <v>0</v>
      </c>
      <c r="H39" s="42">
        <f t="shared" si="5"/>
        <v>0</v>
      </c>
      <c r="I39" s="42">
        <f t="shared" si="5"/>
        <v>0</v>
      </c>
      <c r="J39" s="42">
        <f t="shared" si="5"/>
        <v>0</v>
      </c>
      <c r="K39" s="42">
        <f t="shared" si="5"/>
        <v>0</v>
      </c>
      <c r="L39" s="42">
        <f t="shared" si="5"/>
        <v>0</v>
      </c>
      <c r="M39" s="42">
        <f t="shared" si="5"/>
        <v>0</v>
      </c>
      <c r="N39" s="42">
        <f t="shared" si="5"/>
        <v>0</v>
      </c>
      <c r="O39" s="42">
        <f t="shared" si="5"/>
        <v>0</v>
      </c>
      <c r="P39" s="42">
        <f t="shared" si="5"/>
        <v>0</v>
      </c>
      <c r="Q39" s="42">
        <f t="shared" si="5"/>
        <v>0</v>
      </c>
      <c r="R39" s="42">
        <f t="shared" si="5"/>
        <v>0</v>
      </c>
      <c r="S39" s="42">
        <f t="shared" si="5"/>
        <v>0</v>
      </c>
      <c r="T39" s="42">
        <f t="shared" si="5"/>
        <v>0</v>
      </c>
      <c r="U39" s="42">
        <f t="shared" si="5"/>
        <v>0</v>
      </c>
      <c r="V39" s="42">
        <f t="shared" si="5"/>
        <v>0</v>
      </c>
      <c r="W39" s="42">
        <f t="shared" si="5"/>
        <v>0</v>
      </c>
      <c r="X39" s="42">
        <f t="shared" si="5"/>
        <v>0</v>
      </c>
      <c r="Y39" s="42">
        <f t="shared" si="5"/>
        <v>0</v>
      </c>
      <c r="Z39" s="42">
        <f t="shared" si="5"/>
        <v>0</v>
      </c>
      <c r="AA39" s="42">
        <f t="shared" si="5"/>
        <v>0</v>
      </c>
      <c r="AB39" s="42">
        <f t="shared" si="5"/>
        <v>0</v>
      </c>
      <c r="AC39" s="42">
        <f t="shared" si="5"/>
        <v>0</v>
      </c>
      <c r="AD39" s="42">
        <f t="shared" si="5"/>
        <v>0</v>
      </c>
      <c r="AE39" s="42">
        <f t="shared" si="5"/>
        <v>0</v>
      </c>
      <c r="AF39" s="42">
        <f t="shared" si="5"/>
        <v>0</v>
      </c>
      <c r="AG39" s="76">
        <f>SUM(B39:AF39)/31</f>
        <v>0</v>
      </c>
    </row>
    <row r="40" spans="1:34" ht="27.75" customHeight="1" x14ac:dyDescent="0.3">
      <c r="A40" s="32"/>
      <c r="B40" s="59"/>
      <c r="C40" s="33"/>
      <c r="D40" s="33"/>
      <c r="E40" s="33"/>
      <c r="F40" s="33"/>
      <c r="G40" s="33"/>
      <c r="H40" s="33"/>
      <c r="I40" s="59"/>
      <c r="J40" s="59"/>
      <c r="K40" s="59"/>
      <c r="L40" s="59"/>
      <c r="M40" s="59"/>
      <c r="N40" s="59"/>
      <c r="O40" s="59"/>
      <c r="P40" s="59"/>
    </row>
    <row r="41" spans="1:34" ht="27.75" customHeight="1" x14ac:dyDescent="0.3">
      <c r="A41" s="31"/>
      <c r="B41" s="31"/>
      <c r="C41" s="31"/>
      <c r="D41" s="31"/>
      <c r="E41" s="31"/>
      <c r="F41" s="31"/>
      <c r="G41" s="31"/>
      <c r="H41" s="31"/>
      <c r="I41" s="79"/>
      <c r="J41" s="79"/>
      <c r="K41" s="79"/>
      <c r="L41" s="79"/>
      <c r="M41" s="79"/>
      <c r="N41" s="79"/>
      <c r="O41" s="79"/>
      <c r="P41" s="79"/>
      <c r="Q41" s="33"/>
      <c r="R41" s="33"/>
      <c r="S41" s="31"/>
      <c r="T41" s="31"/>
      <c r="U41" s="31"/>
      <c r="V41" s="31"/>
      <c r="W41" s="31"/>
      <c r="X41" s="31"/>
      <c r="Y41" s="31"/>
      <c r="Z41" s="79"/>
      <c r="AA41" s="79"/>
      <c r="AB41" s="79"/>
      <c r="AC41" s="79"/>
      <c r="AD41" s="79"/>
      <c r="AE41" s="79"/>
      <c r="AF41" s="79"/>
      <c r="AG41" s="79"/>
    </row>
    <row r="42" spans="1:34" x14ac:dyDescent="0.3">
      <c r="AH42" s="31"/>
    </row>
    <row r="43" spans="1:34" x14ac:dyDescent="0.3">
      <c r="A43" s="31"/>
      <c r="B43" s="31"/>
      <c r="C43" s="31"/>
      <c r="D43" s="31"/>
      <c r="E43" s="31"/>
      <c r="F43" s="31"/>
      <c r="G43" s="31"/>
      <c r="H43" s="31"/>
      <c r="I43" s="79"/>
      <c r="J43" s="79"/>
      <c r="K43" s="79"/>
      <c r="L43" s="79"/>
      <c r="M43" s="79"/>
      <c r="N43" s="79"/>
      <c r="O43" s="79"/>
      <c r="P43" s="79"/>
      <c r="Q43" s="33"/>
      <c r="R43" s="33"/>
      <c r="S43" s="31"/>
      <c r="T43" s="31"/>
      <c r="U43" s="31"/>
      <c r="V43" s="31"/>
      <c r="W43" s="31"/>
      <c r="X43" s="31"/>
      <c r="Y43" s="31"/>
      <c r="Z43" s="79"/>
      <c r="AA43" s="79"/>
      <c r="AB43" s="79"/>
      <c r="AC43" s="79"/>
      <c r="AD43" s="79"/>
      <c r="AE43" s="79"/>
      <c r="AF43" s="79"/>
      <c r="AG43" s="79"/>
    </row>
    <row r="44" spans="1:34" x14ac:dyDescent="0.3">
      <c r="A44" s="31"/>
      <c r="B44" s="31"/>
      <c r="C44" s="31"/>
      <c r="D44" s="31"/>
      <c r="E44" s="31"/>
      <c r="F44" s="31"/>
      <c r="G44" s="31"/>
      <c r="H44" s="31"/>
      <c r="I44" s="79"/>
      <c r="J44" s="79"/>
      <c r="K44" s="79"/>
      <c r="L44" s="79"/>
      <c r="M44" s="79"/>
      <c r="N44" s="79"/>
      <c r="O44" s="79"/>
      <c r="P44" s="79"/>
    </row>
  </sheetData>
  <phoneticPr fontId="19" type="noConversion"/>
  <pageMargins left="0.56000000000000005" right="0.54" top="0.5" bottom="0.5" header="0.5" footer="0.5"/>
  <pageSetup scale="3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43"/>
  <sheetViews>
    <sheetView zoomScale="50" zoomScaleNormal="50" zoomScalePageLayoutView="50" workbookViewId="0">
      <pane xSplit="1" ySplit="4" topLeftCell="B6" activePane="bottomRight" state="frozen"/>
      <selection pane="topRight" activeCell="B1" sqref="B1"/>
      <selection pane="bottomLeft" activeCell="A12" sqref="A12"/>
      <selection pane="bottomRight" activeCell="B40" sqref="B40:AF40"/>
    </sheetView>
  </sheetViews>
  <sheetFormatPr defaultColWidth="11.5546875" defaultRowHeight="20.25" customHeight="1" x14ac:dyDescent="0.35"/>
  <cols>
    <col min="1" max="1" width="32.21875" style="12" customWidth="1"/>
    <col min="2" max="32" width="8.21875" style="12" customWidth="1"/>
    <col min="33" max="33" width="13.5546875" style="21" customWidth="1"/>
    <col min="34" max="34" width="17.109375" style="12" customWidth="1"/>
    <col min="35" max="16384" width="11.5546875" style="12"/>
  </cols>
  <sheetData>
    <row r="1" spans="1:34" ht="20.25" customHeight="1" x14ac:dyDescent="0.3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48"/>
    </row>
    <row r="2" spans="1:34" ht="20.25" customHeight="1" x14ac:dyDescent="0.35">
      <c r="A2" s="1">
        <v>44835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8"/>
    </row>
    <row r="3" spans="1:34" ht="20.25" customHeight="1" x14ac:dyDescent="0.35">
      <c r="A3" s="3" t="s">
        <v>19</v>
      </c>
      <c r="Z3" s="4"/>
      <c r="AA3" s="17"/>
      <c r="AB3" s="4"/>
      <c r="AC3" s="4"/>
      <c r="AD3" s="4"/>
      <c r="AE3" s="4"/>
      <c r="AF3" s="4"/>
      <c r="AG3" s="153"/>
      <c r="AH3" s="151" t="s">
        <v>39</v>
      </c>
    </row>
    <row r="4" spans="1:34" ht="20.25" customHeight="1" x14ac:dyDescent="0.35">
      <c r="A4" s="7"/>
      <c r="B4" s="136">
        <v>1</v>
      </c>
      <c r="C4" s="136">
        <v>2</v>
      </c>
      <c r="D4" s="136">
        <v>3</v>
      </c>
      <c r="E4" s="136">
        <v>4</v>
      </c>
      <c r="F4" s="136">
        <v>5</v>
      </c>
      <c r="G4" s="136">
        <v>6</v>
      </c>
      <c r="H4" s="136">
        <v>7</v>
      </c>
      <c r="I4" s="136">
        <v>8</v>
      </c>
      <c r="J4" s="136">
        <v>9</v>
      </c>
      <c r="K4" s="136">
        <v>10</v>
      </c>
      <c r="L4" s="136">
        <v>11</v>
      </c>
      <c r="M4" s="136">
        <v>12</v>
      </c>
      <c r="N4" s="136">
        <v>13</v>
      </c>
      <c r="O4" s="136">
        <v>14</v>
      </c>
      <c r="P4" s="136">
        <v>15</v>
      </c>
      <c r="Q4" s="134">
        <v>16</v>
      </c>
      <c r="R4" s="134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34">
        <v>25</v>
      </c>
      <c r="AA4" s="134">
        <v>26</v>
      </c>
      <c r="AB4" s="134">
        <v>27</v>
      </c>
      <c r="AC4" s="134">
        <v>28</v>
      </c>
      <c r="AD4" s="134">
        <v>29</v>
      </c>
      <c r="AE4" s="134">
        <v>30</v>
      </c>
      <c r="AF4" s="134">
        <v>31</v>
      </c>
      <c r="AG4" s="154" t="s">
        <v>28</v>
      </c>
      <c r="AH4" s="151" t="s">
        <v>38</v>
      </c>
    </row>
    <row r="5" spans="1:34" ht="20.25" customHeight="1" x14ac:dyDescent="0.35">
      <c r="A5" s="8" t="s">
        <v>0</v>
      </c>
      <c r="B5" s="141"/>
      <c r="C5" s="141"/>
      <c r="D5" s="141"/>
      <c r="E5" s="141"/>
      <c r="F5" s="141"/>
      <c r="G5" s="141"/>
      <c r="H5" s="141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1"/>
      <c r="T5" s="141"/>
      <c r="U5" s="141"/>
      <c r="V5" s="141"/>
      <c r="W5" s="141"/>
      <c r="X5" s="141"/>
      <c r="Y5" s="141"/>
      <c r="Z5" s="142"/>
      <c r="AA5" s="142"/>
      <c r="AB5" s="142"/>
      <c r="AC5" s="142"/>
      <c r="AD5" s="142"/>
      <c r="AE5" s="142"/>
      <c r="AF5" s="142"/>
      <c r="AG5" s="163"/>
      <c r="AH5" s="33"/>
    </row>
    <row r="6" spans="1:34" ht="20.25" customHeight="1" x14ac:dyDescent="0.35">
      <c r="A6" s="7" t="s">
        <v>1</v>
      </c>
      <c r="B6" s="192">
        <v>0</v>
      </c>
      <c r="C6" s="192">
        <v>1.3</v>
      </c>
      <c r="D6" s="170">
        <v>2.7188330000000001</v>
      </c>
      <c r="E6" s="170">
        <v>2.4200340000000002</v>
      </c>
      <c r="F6" s="170">
        <v>3.8953139999999999</v>
      </c>
      <c r="G6" s="170">
        <v>4.4341549999999996</v>
      </c>
      <c r="H6" s="170">
        <v>3.8480150000000002</v>
      </c>
      <c r="I6" s="170">
        <v>6.0447550000000003</v>
      </c>
      <c r="J6" s="170">
        <v>5.062576</v>
      </c>
      <c r="K6" s="170">
        <v>3.9294669999999998</v>
      </c>
      <c r="L6" s="170">
        <v>5.0113050000000001</v>
      </c>
      <c r="M6" s="170">
        <v>4.6463270000000003</v>
      </c>
      <c r="N6" s="170">
        <v>4.6063850000000004</v>
      </c>
      <c r="O6" s="170">
        <v>6.1022959999999999</v>
      </c>
      <c r="P6" s="170">
        <v>3.0279250000000002</v>
      </c>
      <c r="Q6" s="170">
        <v>3.047965</v>
      </c>
      <c r="R6" s="170">
        <v>1.319477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1.058651</v>
      </c>
      <c r="Z6" s="170">
        <v>1.351318</v>
      </c>
      <c r="AA6" s="170">
        <v>4.9440410000000004</v>
      </c>
      <c r="AB6" s="170">
        <v>4.3716189999999999</v>
      </c>
      <c r="AC6" s="170">
        <v>4.2000200000000003</v>
      </c>
      <c r="AD6" s="170">
        <v>4.6412899999999997</v>
      </c>
      <c r="AE6" s="170">
        <v>2.1620119999999998</v>
      </c>
      <c r="AF6" s="170">
        <v>2.1253346</v>
      </c>
      <c r="AG6" s="164"/>
      <c r="AH6" s="33" t="s">
        <v>35</v>
      </c>
    </row>
    <row r="7" spans="1:34" ht="20.25" customHeight="1" x14ac:dyDescent="0.35">
      <c r="A7" s="7" t="s">
        <v>2</v>
      </c>
      <c r="B7" s="193">
        <v>14.6</v>
      </c>
      <c r="C7" s="193">
        <v>13.6</v>
      </c>
      <c r="D7" s="170">
        <v>12.952975</v>
      </c>
      <c r="E7" s="170">
        <v>10.318829500000001</v>
      </c>
      <c r="F7" s="170">
        <v>11.396015500000001</v>
      </c>
      <c r="G7" s="170">
        <v>10.51802125</v>
      </c>
      <c r="H7" s="170">
        <v>10.752267</v>
      </c>
      <c r="I7" s="170">
        <v>10.024487000000002</v>
      </c>
      <c r="J7" s="170">
        <v>10.1178185</v>
      </c>
      <c r="K7" s="170">
        <v>11.1209785</v>
      </c>
      <c r="L7" s="170">
        <v>11.22568875</v>
      </c>
      <c r="M7" s="170">
        <v>11.094028499999999</v>
      </c>
      <c r="N7" s="170">
        <v>10.544697999999999</v>
      </c>
      <c r="O7" s="170">
        <v>10.480915250000001</v>
      </c>
      <c r="P7" s="170">
        <v>10.233855499999999</v>
      </c>
      <c r="Q7" s="170">
        <v>10.731241500000001</v>
      </c>
      <c r="R7" s="170">
        <v>14.688390749999998</v>
      </c>
      <c r="S7" s="170">
        <v>15.222004</v>
      </c>
      <c r="T7" s="170">
        <v>14.49701975</v>
      </c>
      <c r="U7" s="170">
        <v>15.192931000000002</v>
      </c>
      <c r="V7" s="170">
        <v>14.846838499999999</v>
      </c>
      <c r="W7" s="170">
        <v>15.099738</v>
      </c>
      <c r="X7" s="170">
        <v>15.586823250000002</v>
      </c>
      <c r="Y7" s="170">
        <v>12.282200749999999</v>
      </c>
      <c r="Z7" s="170">
        <v>12.02345075</v>
      </c>
      <c r="AA7" s="170">
        <v>11.368402999999999</v>
      </c>
      <c r="AB7" s="170">
        <v>11.824141749999999</v>
      </c>
      <c r="AC7" s="170">
        <v>10.206819250000001</v>
      </c>
      <c r="AD7" s="170">
        <v>9.904992</v>
      </c>
      <c r="AE7" s="170">
        <v>11.932963249999998</v>
      </c>
      <c r="AF7" s="170">
        <v>12.349448000000001</v>
      </c>
      <c r="AG7" s="164"/>
      <c r="AH7" s="33" t="s">
        <v>34</v>
      </c>
    </row>
    <row r="8" spans="1:34" ht="20.25" customHeight="1" x14ac:dyDescent="0.3">
      <c r="A8" s="7"/>
      <c r="B8" s="113">
        <f t="shared" ref="B8:AF8" si="0">SUM(B6:B7)</f>
        <v>14.6</v>
      </c>
      <c r="C8" s="113">
        <f t="shared" si="0"/>
        <v>14.9</v>
      </c>
      <c r="D8" s="113">
        <f t="shared" si="0"/>
        <v>15.671808</v>
      </c>
      <c r="E8" s="113">
        <f t="shared" si="0"/>
        <v>12.738863500000001</v>
      </c>
      <c r="F8" s="113">
        <f t="shared" si="0"/>
        <v>15.2913295</v>
      </c>
      <c r="G8" s="113">
        <f t="shared" si="0"/>
        <v>14.952176250000001</v>
      </c>
      <c r="H8" s="113">
        <f t="shared" si="0"/>
        <v>14.600282</v>
      </c>
      <c r="I8" s="113">
        <f t="shared" si="0"/>
        <v>16.069242000000003</v>
      </c>
      <c r="J8" s="113">
        <f t="shared" si="0"/>
        <v>15.1803945</v>
      </c>
      <c r="K8" s="113">
        <f t="shared" si="0"/>
        <v>15.050445499999999</v>
      </c>
      <c r="L8" s="113">
        <f t="shared" si="0"/>
        <v>16.23699375</v>
      </c>
      <c r="M8" s="113">
        <f t="shared" si="0"/>
        <v>15.7403555</v>
      </c>
      <c r="N8" s="113">
        <f t="shared" si="0"/>
        <v>15.151083</v>
      </c>
      <c r="O8" s="113">
        <f t="shared" si="0"/>
        <v>16.583211250000002</v>
      </c>
      <c r="P8" s="113">
        <f t="shared" si="0"/>
        <v>13.261780499999999</v>
      </c>
      <c r="Q8" s="113">
        <f t="shared" si="0"/>
        <v>13.779206500000001</v>
      </c>
      <c r="R8" s="113">
        <f t="shared" si="0"/>
        <v>16.007867749999999</v>
      </c>
      <c r="S8" s="113">
        <f t="shared" si="0"/>
        <v>15.222004</v>
      </c>
      <c r="T8" s="113">
        <f t="shared" si="0"/>
        <v>14.49701975</v>
      </c>
      <c r="U8" s="113">
        <f t="shared" si="0"/>
        <v>15.192931000000002</v>
      </c>
      <c r="V8" s="113">
        <f t="shared" si="0"/>
        <v>14.846838499999999</v>
      </c>
      <c r="W8" s="113">
        <f t="shared" si="0"/>
        <v>15.099738</v>
      </c>
      <c r="X8" s="113">
        <f t="shared" si="0"/>
        <v>15.586823250000002</v>
      </c>
      <c r="Y8" s="113">
        <f t="shared" si="0"/>
        <v>13.340851749999999</v>
      </c>
      <c r="Z8" s="113">
        <f t="shared" si="0"/>
        <v>13.374768750000001</v>
      </c>
      <c r="AA8" s="113">
        <f t="shared" si="0"/>
        <v>16.312443999999999</v>
      </c>
      <c r="AB8" s="113">
        <f t="shared" si="0"/>
        <v>16.195760749999998</v>
      </c>
      <c r="AC8" s="113">
        <f t="shared" si="0"/>
        <v>14.406839250000001</v>
      </c>
      <c r="AD8" s="113">
        <f t="shared" si="0"/>
        <v>14.546282</v>
      </c>
      <c r="AE8" s="113">
        <f t="shared" si="0"/>
        <v>14.094975249999997</v>
      </c>
      <c r="AF8" s="113">
        <f t="shared" si="0"/>
        <v>14.474782600000001</v>
      </c>
      <c r="AG8" s="113">
        <f>AVERAGE(C8:AF8)</f>
        <v>14.946903278333336</v>
      </c>
      <c r="AH8" s="179">
        <v>86.6</v>
      </c>
    </row>
    <row r="9" spans="1:34" ht="20.25" customHeight="1" x14ac:dyDescent="0.3">
      <c r="A9" s="8" t="s">
        <v>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113"/>
      <c r="AH9" s="49"/>
    </row>
    <row r="10" spans="1:34" ht="20.25" customHeight="1" x14ac:dyDescent="0.3">
      <c r="A10" s="7" t="s">
        <v>18</v>
      </c>
      <c r="B10" s="165">
        <v>15.567</v>
      </c>
      <c r="C10" s="165">
        <v>16.097999999999999</v>
      </c>
      <c r="D10" s="165">
        <v>16.527000000000001</v>
      </c>
      <c r="E10" s="165">
        <v>16.527000000000001</v>
      </c>
      <c r="F10" s="165">
        <v>15.369</v>
      </c>
      <c r="G10" s="165">
        <v>16.042999999999999</v>
      </c>
      <c r="H10" s="171">
        <v>15.78</v>
      </c>
      <c r="I10" s="171">
        <v>14.913</v>
      </c>
      <c r="J10" s="171">
        <v>15.589</v>
      </c>
      <c r="K10" s="171">
        <v>16.18</v>
      </c>
      <c r="L10" s="171">
        <v>16.291</v>
      </c>
      <c r="M10" s="171">
        <v>16.295000000000002</v>
      </c>
      <c r="N10" s="171">
        <v>16.747</v>
      </c>
      <c r="O10" s="171">
        <v>16.844999999999999</v>
      </c>
      <c r="P10" s="171">
        <v>16.64</v>
      </c>
      <c r="Q10" s="171">
        <v>16.585000000000001</v>
      </c>
      <c r="R10" s="171">
        <v>15.919</v>
      </c>
      <c r="S10" s="171">
        <v>16.068000000000001</v>
      </c>
      <c r="T10" s="171">
        <v>14.962999999999999</v>
      </c>
      <c r="U10" s="171">
        <v>16.044</v>
      </c>
      <c r="V10" s="171">
        <v>16.413</v>
      </c>
      <c r="W10" s="171">
        <v>15.98</v>
      </c>
      <c r="X10" s="171">
        <v>15.452</v>
      </c>
      <c r="Y10" s="171">
        <v>16.260999999999999</v>
      </c>
      <c r="Z10" s="171">
        <v>16.407</v>
      </c>
      <c r="AA10" s="171">
        <v>15.882</v>
      </c>
      <c r="AB10" s="171">
        <v>16.428999999999998</v>
      </c>
      <c r="AC10" s="171">
        <v>16.443000000000001</v>
      </c>
      <c r="AD10" s="171">
        <v>15.532999999999999</v>
      </c>
      <c r="AE10" s="171">
        <v>16.247</v>
      </c>
      <c r="AF10" s="171">
        <v>15.798</v>
      </c>
      <c r="AG10" s="113">
        <f>AVERAGE(B10:AF10)</f>
        <v>16.059193548387096</v>
      </c>
      <c r="AH10" s="89" t="s">
        <v>36</v>
      </c>
    </row>
    <row r="11" spans="1:34" ht="20.25" customHeight="1" x14ac:dyDescent="0.3">
      <c r="A11" s="6" t="s">
        <v>26</v>
      </c>
      <c r="B11" s="171">
        <v>1.1020000000000001</v>
      </c>
      <c r="C11" s="171">
        <v>0.40200000000000002</v>
      </c>
      <c r="D11" s="171">
        <v>0.94199999999999995</v>
      </c>
      <c r="E11" s="171">
        <v>0.94199999999999995</v>
      </c>
      <c r="F11" s="171">
        <v>1.129</v>
      </c>
      <c r="G11" s="171">
        <v>1.141</v>
      </c>
      <c r="H11" s="171">
        <v>1.1499999999999999</v>
      </c>
      <c r="I11" s="171">
        <v>1.0760000000000001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13">
        <f>SUM(B11:AF11)</f>
        <v>7.8840000000000003</v>
      </c>
      <c r="AH11" s="114">
        <f>SUM(D11:AF11)</f>
        <v>6.3800000000000008</v>
      </c>
    </row>
    <row r="12" spans="1:34" ht="20.25" customHeight="1" x14ac:dyDescent="0.3">
      <c r="A12" s="7" t="s">
        <v>5</v>
      </c>
      <c r="B12" s="171">
        <v>0.51400000000000001</v>
      </c>
      <c r="C12" s="171">
        <v>0.52600000000000002</v>
      </c>
      <c r="D12" s="171">
        <v>0.47799999999999998</v>
      </c>
      <c r="E12" s="171">
        <v>0.47799999999999998</v>
      </c>
      <c r="F12" s="171">
        <v>0.46300000000000002</v>
      </c>
      <c r="G12" s="171">
        <v>0.46800000000000003</v>
      </c>
      <c r="H12" s="171">
        <v>0.48199999999999998</v>
      </c>
      <c r="I12" s="171">
        <v>0.498</v>
      </c>
      <c r="J12" s="171">
        <v>0.52900000000000003</v>
      </c>
      <c r="K12" s="171">
        <v>0.53</v>
      </c>
      <c r="L12" s="171">
        <v>0.52900000000000003</v>
      </c>
      <c r="M12" s="171">
        <v>0.51</v>
      </c>
      <c r="N12" s="171">
        <v>0.48599999999999999</v>
      </c>
      <c r="O12" s="171">
        <v>0.48299999999999998</v>
      </c>
      <c r="P12" s="171">
        <v>0.51500000000000001</v>
      </c>
      <c r="Q12" s="171">
        <v>0.51500000000000001</v>
      </c>
      <c r="R12" s="171">
        <v>0.48199999999999998</v>
      </c>
      <c r="S12" s="171">
        <v>0.47899999999999998</v>
      </c>
      <c r="T12" s="171">
        <v>0.47899999999999998</v>
      </c>
      <c r="U12" s="171">
        <v>0.48699999999999999</v>
      </c>
      <c r="V12" s="171">
        <v>0.48499999999999999</v>
      </c>
      <c r="W12" s="171">
        <v>0.499</v>
      </c>
      <c r="X12" s="171">
        <v>0.497</v>
      </c>
      <c r="Y12" s="171">
        <v>0.47499999999999998</v>
      </c>
      <c r="Z12" s="171">
        <v>0.505</v>
      </c>
      <c r="AA12" s="171">
        <v>0.47699999999999998</v>
      </c>
      <c r="AB12" s="171">
        <v>0.47499999999999998</v>
      </c>
      <c r="AC12" s="171">
        <v>0.47599999999999998</v>
      </c>
      <c r="AD12" s="171">
        <v>0.48799999999999999</v>
      </c>
      <c r="AE12" s="171">
        <v>0.501</v>
      </c>
      <c r="AF12" s="171">
        <v>0.48699999999999999</v>
      </c>
      <c r="AG12" s="113">
        <f>AVERAGE(B12:AF12)</f>
        <v>0.49341935483870952</v>
      </c>
      <c r="AH12" s="49"/>
    </row>
    <row r="13" spans="1:34" ht="20.25" customHeight="1" x14ac:dyDescent="0.3">
      <c r="A13" s="7" t="s">
        <v>6</v>
      </c>
      <c r="B13" s="171">
        <v>0</v>
      </c>
      <c r="C13" s="171">
        <v>0</v>
      </c>
      <c r="D13" s="171">
        <v>0</v>
      </c>
      <c r="E13" s="171">
        <v>0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13"/>
      <c r="AH13" s="49"/>
    </row>
    <row r="14" spans="1:34" ht="20.25" customHeight="1" x14ac:dyDescent="0.3">
      <c r="A14" s="7" t="s">
        <v>7</v>
      </c>
      <c r="B14" s="171">
        <v>0</v>
      </c>
      <c r="C14" s="171">
        <v>0</v>
      </c>
      <c r="D14" s="171">
        <v>0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0.63800000000000001</v>
      </c>
      <c r="M14" s="171">
        <v>0.54300000000000004</v>
      </c>
      <c r="N14" s="171">
        <v>0.443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0.86499999999999999</v>
      </c>
      <c r="AG14" s="113"/>
      <c r="AH14" s="49"/>
    </row>
    <row r="15" spans="1:34" ht="20.25" customHeight="1" x14ac:dyDescent="0.3">
      <c r="A15" s="7"/>
      <c r="B15" s="113">
        <f t="shared" ref="B15:AF15" si="1">SUM(B10:B14)</f>
        <v>17.183</v>
      </c>
      <c r="C15" s="113">
        <f t="shared" si="1"/>
        <v>17.026</v>
      </c>
      <c r="D15" s="113">
        <f t="shared" si="1"/>
        <v>17.947000000000003</v>
      </c>
      <c r="E15" s="113">
        <f t="shared" si="1"/>
        <v>17.947000000000003</v>
      </c>
      <c r="F15" s="113">
        <f>SUM(F10:F14)</f>
        <v>16.961000000000002</v>
      </c>
      <c r="G15" s="113">
        <f t="shared" si="1"/>
        <v>17.651999999999997</v>
      </c>
      <c r="H15" s="113">
        <f t="shared" si="1"/>
        <v>17.411999999999999</v>
      </c>
      <c r="I15" s="113">
        <f t="shared" si="1"/>
        <v>16.487000000000002</v>
      </c>
      <c r="J15" s="113">
        <f>SUM(J10:J14)</f>
        <v>16.118000000000002</v>
      </c>
      <c r="K15" s="113">
        <f>SUM(K10:K14)</f>
        <v>16.71</v>
      </c>
      <c r="L15" s="113">
        <f t="shared" si="1"/>
        <v>17.458000000000002</v>
      </c>
      <c r="M15" s="113">
        <f t="shared" si="1"/>
        <v>17.348000000000003</v>
      </c>
      <c r="N15" s="113">
        <f t="shared" si="1"/>
        <v>17.676000000000002</v>
      </c>
      <c r="O15" s="113">
        <f t="shared" si="1"/>
        <v>17.327999999999999</v>
      </c>
      <c r="P15" s="113">
        <f t="shared" si="1"/>
        <v>17.155000000000001</v>
      </c>
      <c r="Q15" s="113">
        <f t="shared" si="1"/>
        <v>17.100000000000001</v>
      </c>
      <c r="R15" s="113">
        <f t="shared" si="1"/>
        <v>16.401</v>
      </c>
      <c r="S15" s="113">
        <f t="shared" si="1"/>
        <v>16.547000000000001</v>
      </c>
      <c r="T15" s="113">
        <f t="shared" si="1"/>
        <v>15.441999999999998</v>
      </c>
      <c r="U15" s="113">
        <f t="shared" si="1"/>
        <v>16.530999999999999</v>
      </c>
      <c r="V15" s="113">
        <f t="shared" si="1"/>
        <v>16.898</v>
      </c>
      <c r="W15" s="113">
        <f t="shared" si="1"/>
        <v>16.478999999999999</v>
      </c>
      <c r="X15" s="113">
        <f t="shared" si="1"/>
        <v>15.949</v>
      </c>
      <c r="Y15" s="113">
        <f t="shared" si="1"/>
        <v>16.736000000000001</v>
      </c>
      <c r="Z15" s="113">
        <f t="shared" si="1"/>
        <v>16.911999999999999</v>
      </c>
      <c r="AA15" s="113">
        <f t="shared" si="1"/>
        <v>16.358999999999998</v>
      </c>
      <c r="AB15" s="113">
        <f t="shared" si="1"/>
        <v>16.904</v>
      </c>
      <c r="AC15" s="113">
        <f t="shared" si="1"/>
        <v>16.919</v>
      </c>
      <c r="AD15" s="113">
        <f t="shared" si="1"/>
        <v>16.021000000000001</v>
      </c>
      <c r="AE15" s="113">
        <f t="shared" si="1"/>
        <v>16.748000000000001</v>
      </c>
      <c r="AF15" s="113">
        <f t="shared" si="1"/>
        <v>17.149999999999999</v>
      </c>
      <c r="AG15" s="113">
        <f>AVERAGE(C15:AF15)</f>
        <v>16.877366666666667</v>
      </c>
      <c r="AH15" s="49"/>
    </row>
    <row r="16" spans="1:34" ht="20.25" customHeight="1" x14ac:dyDescent="0.3">
      <c r="A16" s="34" t="s">
        <v>40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113"/>
      <c r="AH16" s="49"/>
    </row>
    <row r="17" spans="1:34" ht="20.25" customHeight="1" x14ac:dyDescent="0.3">
      <c r="A17" s="11" t="s">
        <v>8</v>
      </c>
      <c r="B17" s="171">
        <v>13.16</v>
      </c>
      <c r="C17" s="171">
        <v>13.91</v>
      </c>
      <c r="D17" s="171">
        <v>15.08</v>
      </c>
      <c r="E17" s="171">
        <v>13.8</v>
      </c>
      <c r="F17" s="171">
        <v>15.23</v>
      </c>
      <c r="G17" s="171">
        <v>14.12</v>
      </c>
      <c r="H17" s="171">
        <v>13.07</v>
      </c>
      <c r="I17" s="171">
        <v>14.19</v>
      </c>
      <c r="J17" s="171">
        <v>13.85</v>
      </c>
      <c r="K17" s="171">
        <v>14.44</v>
      </c>
      <c r="L17" s="171">
        <v>13.81</v>
      </c>
      <c r="M17" s="171">
        <v>13.27</v>
      </c>
      <c r="N17" s="171">
        <v>13.5</v>
      </c>
      <c r="O17" s="171">
        <v>14.68</v>
      </c>
      <c r="P17" s="171">
        <v>13.49</v>
      </c>
      <c r="Q17" s="171">
        <v>14.54</v>
      </c>
      <c r="R17" s="171">
        <v>14.23</v>
      </c>
      <c r="S17" s="171">
        <v>13.3</v>
      </c>
      <c r="T17" s="171">
        <v>13.67</v>
      </c>
      <c r="U17" s="171">
        <v>14.26</v>
      </c>
      <c r="V17" s="171">
        <v>14.79</v>
      </c>
      <c r="W17" s="171">
        <v>14.37</v>
      </c>
      <c r="X17" s="171">
        <v>15.05</v>
      </c>
      <c r="Y17" s="171">
        <v>13.84</v>
      </c>
      <c r="Z17" s="171">
        <v>14.62</v>
      </c>
      <c r="AA17" s="171">
        <v>15.39</v>
      </c>
      <c r="AB17" s="171">
        <v>15.12</v>
      </c>
      <c r="AC17" s="171">
        <v>15.48</v>
      </c>
      <c r="AD17" s="171">
        <v>15.05</v>
      </c>
      <c r="AE17" s="171">
        <v>16.16</v>
      </c>
      <c r="AF17" s="171">
        <v>14.92</v>
      </c>
      <c r="AG17" s="113">
        <f>AVERAGE(C17:AF17)</f>
        <v>14.374333333333336</v>
      </c>
      <c r="AH17" s="89" t="s">
        <v>36</v>
      </c>
    </row>
    <row r="18" spans="1:34" ht="20.25" customHeight="1" x14ac:dyDescent="0.3">
      <c r="A18" s="15" t="s">
        <v>26</v>
      </c>
      <c r="B18" s="183">
        <v>0.54</v>
      </c>
      <c r="C18" s="183">
        <v>0.54</v>
      </c>
      <c r="D18" s="183">
        <v>0.54</v>
      </c>
      <c r="E18" s="183">
        <v>0.54</v>
      </c>
      <c r="F18" s="183">
        <v>0.54</v>
      </c>
      <c r="G18" s="183">
        <v>0.54</v>
      </c>
      <c r="H18" s="183">
        <v>0.54</v>
      </c>
      <c r="I18" s="183">
        <v>0.54</v>
      </c>
      <c r="J18" s="183">
        <v>0</v>
      </c>
      <c r="K18" s="183">
        <v>0.29799999999999999</v>
      </c>
      <c r="L18" s="183">
        <v>0.51700000000000002</v>
      </c>
      <c r="M18" s="183">
        <v>0.54900000000000004</v>
      </c>
      <c r="N18" s="183">
        <v>0.54900000000000004</v>
      </c>
      <c r="O18" s="183">
        <v>0.55000000000000004</v>
      </c>
      <c r="P18" s="183">
        <v>0.51600000000000001</v>
      </c>
      <c r="Q18" s="183">
        <v>0.499</v>
      </c>
      <c r="R18" s="183">
        <v>0.52500000000000002</v>
      </c>
      <c r="S18" s="183">
        <v>0.55000000000000004</v>
      </c>
      <c r="T18" s="183">
        <v>0.54900000000000004</v>
      </c>
      <c r="U18" s="183">
        <v>0.55000000000000004</v>
      </c>
      <c r="V18" s="183">
        <v>0.28299999999999997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13">
        <f>AVERAGE(C18:AF18)</f>
        <v>0.32383333333333336</v>
      </c>
      <c r="AH18" s="114">
        <f>SUM(D18:AF18)</f>
        <v>9.1750000000000007</v>
      </c>
    </row>
    <row r="19" spans="1:34" ht="20.25" customHeight="1" x14ac:dyDescent="0.3">
      <c r="A19" s="11" t="s">
        <v>9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49"/>
    </row>
    <row r="20" spans="1:34" ht="20.25" customHeight="1" x14ac:dyDescent="0.3">
      <c r="A20" s="11" t="s">
        <v>23</v>
      </c>
      <c r="B20" s="194">
        <v>80</v>
      </c>
      <c r="C20" s="194">
        <v>77</v>
      </c>
      <c r="D20" s="194">
        <v>34</v>
      </c>
      <c r="E20" s="194">
        <v>60</v>
      </c>
      <c r="F20" s="194">
        <v>98</v>
      </c>
      <c r="G20" s="194">
        <v>58</v>
      </c>
      <c r="H20" s="194">
        <v>50</v>
      </c>
      <c r="I20" s="194">
        <v>47</v>
      </c>
      <c r="J20" s="194">
        <v>58</v>
      </c>
      <c r="K20" s="194">
        <v>69</v>
      </c>
      <c r="L20" s="194">
        <v>55</v>
      </c>
      <c r="M20" s="194">
        <v>64</v>
      </c>
      <c r="N20" s="194">
        <v>81</v>
      </c>
      <c r="O20" s="194">
        <v>57</v>
      </c>
      <c r="P20" s="194">
        <v>51</v>
      </c>
      <c r="Q20" s="194">
        <v>50</v>
      </c>
      <c r="R20" s="194">
        <v>59</v>
      </c>
      <c r="S20" s="194">
        <v>70</v>
      </c>
      <c r="T20" s="194">
        <v>65</v>
      </c>
      <c r="U20" s="194">
        <v>58</v>
      </c>
      <c r="V20" s="194">
        <v>60</v>
      </c>
      <c r="W20" s="194">
        <v>93</v>
      </c>
      <c r="X20" s="194">
        <v>59</v>
      </c>
      <c r="Y20" s="194">
        <v>65</v>
      </c>
      <c r="Z20" s="194">
        <v>68</v>
      </c>
      <c r="AA20" s="194">
        <v>80</v>
      </c>
      <c r="AB20" s="194">
        <v>63</v>
      </c>
      <c r="AC20" s="194">
        <v>60</v>
      </c>
      <c r="AD20" s="194">
        <v>70</v>
      </c>
      <c r="AE20" s="194">
        <v>70</v>
      </c>
      <c r="AF20" s="194">
        <v>78</v>
      </c>
      <c r="AG20" s="113">
        <f>AVERAGE(C20:AF20)</f>
        <v>64.233333333333334</v>
      </c>
      <c r="AH20" s="49"/>
    </row>
    <row r="21" spans="1:34" ht="20.25" customHeight="1" x14ac:dyDescent="0.3">
      <c r="A21" s="11" t="s">
        <v>22</v>
      </c>
      <c r="B21" s="194"/>
      <c r="C21" s="194"/>
      <c r="D21" s="194"/>
      <c r="E21" s="194">
        <v>80</v>
      </c>
      <c r="F21" s="194"/>
      <c r="G21" s="171">
        <v>82</v>
      </c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94"/>
      <c r="S21" s="194"/>
      <c r="T21" s="194"/>
      <c r="U21" s="194"/>
      <c r="V21" s="194"/>
      <c r="W21" s="194"/>
      <c r="X21" s="194"/>
      <c r="Y21" s="194"/>
      <c r="Z21" s="171"/>
      <c r="AA21" s="194"/>
      <c r="AB21" s="194"/>
      <c r="AC21" s="194"/>
      <c r="AD21" s="194"/>
      <c r="AE21" s="194"/>
      <c r="AF21" s="194"/>
      <c r="AG21" s="194"/>
      <c r="AH21" s="49"/>
    </row>
    <row r="22" spans="1:34" ht="20.25" customHeight="1" x14ac:dyDescent="0.3">
      <c r="A22" s="11" t="s">
        <v>24</v>
      </c>
      <c r="B22" s="194"/>
      <c r="C22" s="194"/>
      <c r="D22" s="194"/>
      <c r="E22" s="194"/>
      <c r="F22" s="194"/>
      <c r="G22" s="171">
        <v>63</v>
      </c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94"/>
      <c r="S22" s="194"/>
      <c r="T22" s="194"/>
      <c r="U22" s="194"/>
      <c r="V22" s="194"/>
      <c r="W22" s="194"/>
      <c r="X22" s="194"/>
      <c r="Y22" s="194"/>
      <c r="Z22" s="171"/>
      <c r="AA22" s="194"/>
      <c r="AB22" s="194"/>
      <c r="AC22" s="194"/>
      <c r="AD22" s="194"/>
      <c r="AE22" s="194"/>
      <c r="AF22" s="194"/>
      <c r="AG22" s="194"/>
      <c r="AH22" s="49"/>
    </row>
    <row r="23" spans="1:34" ht="20.25" customHeight="1" x14ac:dyDescent="0.3">
      <c r="A23" s="11" t="s">
        <v>25</v>
      </c>
      <c r="B23" s="194"/>
      <c r="C23" s="194"/>
      <c r="D23" s="194"/>
      <c r="E23" s="194"/>
      <c r="F23" s="194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94"/>
      <c r="S23" s="194"/>
      <c r="T23" s="194"/>
      <c r="U23" s="194"/>
      <c r="V23" s="194"/>
      <c r="W23" s="194"/>
      <c r="X23" s="194"/>
      <c r="Y23" s="194"/>
      <c r="Z23" s="171"/>
      <c r="AA23" s="194"/>
      <c r="AB23" s="194"/>
      <c r="AC23" s="194"/>
      <c r="AD23" s="194"/>
      <c r="AE23" s="194"/>
      <c r="AF23" s="194"/>
      <c r="AG23" s="194"/>
      <c r="AH23" s="31"/>
    </row>
    <row r="24" spans="1:34" ht="20.25" customHeight="1" x14ac:dyDescent="0.3">
      <c r="A24" s="11" t="s">
        <v>17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94"/>
      <c r="AB24" s="194"/>
      <c r="AC24" s="194"/>
      <c r="AD24" s="194"/>
      <c r="AE24" s="194"/>
      <c r="AF24" s="171"/>
      <c r="AG24" s="171"/>
      <c r="AH24" s="49"/>
    </row>
    <row r="25" spans="1:34" ht="20.25" customHeight="1" x14ac:dyDescent="0.3">
      <c r="A25" s="11" t="s">
        <v>5</v>
      </c>
      <c r="B25" s="183">
        <v>0.5</v>
      </c>
      <c r="C25" s="183">
        <v>0.66</v>
      </c>
      <c r="D25" s="183">
        <v>0.66</v>
      </c>
      <c r="E25" s="183">
        <v>0.66</v>
      </c>
      <c r="F25" s="183">
        <v>0.66</v>
      </c>
      <c r="G25" s="183">
        <v>0.66</v>
      </c>
      <c r="H25" s="183">
        <v>0.66</v>
      </c>
      <c r="I25" s="183">
        <v>0.66</v>
      </c>
      <c r="J25" s="183">
        <v>0.53</v>
      </c>
      <c r="K25" s="183">
        <v>0.53</v>
      </c>
      <c r="L25" s="183">
        <v>0.53</v>
      </c>
      <c r="M25" s="183">
        <v>0.53</v>
      </c>
      <c r="N25" s="183">
        <v>0.53</v>
      </c>
      <c r="O25" s="183">
        <v>0.53</v>
      </c>
      <c r="P25" s="183">
        <v>0.53</v>
      </c>
      <c r="Q25" s="183">
        <v>0.53</v>
      </c>
      <c r="R25" s="183">
        <v>0.53</v>
      </c>
      <c r="S25" s="183">
        <v>0.53</v>
      </c>
      <c r="T25" s="183">
        <v>0.53</v>
      </c>
      <c r="U25" s="183">
        <v>0.53</v>
      </c>
      <c r="V25" s="183">
        <v>0.53</v>
      </c>
      <c r="W25" s="183">
        <v>0.53</v>
      </c>
      <c r="X25" s="183">
        <v>0.53</v>
      </c>
      <c r="Y25" s="183">
        <v>0.53</v>
      </c>
      <c r="Z25" s="183">
        <v>0.53</v>
      </c>
      <c r="AA25" s="183">
        <v>0.53</v>
      </c>
      <c r="AB25" s="183">
        <v>0.53</v>
      </c>
      <c r="AC25" s="183">
        <v>0.53</v>
      </c>
      <c r="AD25" s="183">
        <v>0.53</v>
      </c>
      <c r="AE25" s="183">
        <v>0.53</v>
      </c>
      <c r="AF25" s="183">
        <v>0.53</v>
      </c>
      <c r="AG25" s="113">
        <f>AVERAGE(C25:AF25)</f>
        <v>0.56033333333333313</v>
      </c>
      <c r="AH25" s="49"/>
    </row>
    <row r="26" spans="1:34" ht="20.25" customHeight="1" x14ac:dyDescent="0.3">
      <c r="A26" s="11" t="s">
        <v>10</v>
      </c>
      <c r="B26" s="62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49"/>
    </row>
    <row r="27" spans="1:34" ht="20.25" customHeight="1" x14ac:dyDescent="0.3">
      <c r="A27" s="11" t="s">
        <v>7</v>
      </c>
      <c r="B27" s="62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49"/>
    </row>
    <row r="28" spans="1:34" ht="20.25" customHeight="1" x14ac:dyDescent="0.3">
      <c r="A28" s="7"/>
      <c r="B28" s="113">
        <f>SUM(B17+B18+B19+B24+B25+B26+B27)</f>
        <v>14.2</v>
      </c>
      <c r="C28" s="113">
        <f t="shared" ref="C28:Z28" si="2">SUM(C17+C18+C19+C24+C25+C26+C27)</f>
        <v>15.11</v>
      </c>
      <c r="D28" s="113">
        <f t="shared" si="2"/>
        <v>16.28</v>
      </c>
      <c r="E28" s="113">
        <f t="shared" si="2"/>
        <v>15</v>
      </c>
      <c r="F28" s="113">
        <f t="shared" si="2"/>
        <v>16.43</v>
      </c>
      <c r="G28" s="113">
        <f t="shared" si="2"/>
        <v>15.32</v>
      </c>
      <c r="H28" s="113">
        <f t="shared" si="2"/>
        <v>14.27</v>
      </c>
      <c r="I28" s="113">
        <f t="shared" si="2"/>
        <v>15.39</v>
      </c>
      <c r="J28" s="113">
        <f t="shared" si="2"/>
        <v>14.379999999999999</v>
      </c>
      <c r="K28" s="113">
        <f t="shared" si="2"/>
        <v>15.267999999999999</v>
      </c>
      <c r="L28" s="113">
        <f t="shared" si="2"/>
        <v>14.856999999999999</v>
      </c>
      <c r="M28" s="113">
        <f t="shared" si="2"/>
        <v>14.348999999999998</v>
      </c>
      <c r="N28" s="113">
        <f t="shared" si="2"/>
        <v>14.578999999999999</v>
      </c>
      <c r="O28" s="113">
        <f t="shared" si="2"/>
        <v>15.76</v>
      </c>
      <c r="P28" s="113">
        <f t="shared" si="2"/>
        <v>14.536</v>
      </c>
      <c r="Q28" s="113">
        <f t="shared" si="2"/>
        <v>15.568999999999999</v>
      </c>
      <c r="R28" s="113">
        <f t="shared" si="2"/>
        <v>15.285</v>
      </c>
      <c r="S28" s="113">
        <f t="shared" si="2"/>
        <v>14.38</v>
      </c>
      <c r="T28" s="113">
        <f t="shared" si="2"/>
        <v>14.748999999999999</v>
      </c>
      <c r="U28" s="113">
        <f t="shared" si="2"/>
        <v>15.34</v>
      </c>
      <c r="V28" s="113">
        <f t="shared" si="2"/>
        <v>15.602999999999998</v>
      </c>
      <c r="W28" s="113">
        <f t="shared" si="2"/>
        <v>14.899999999999999</v>
      </c>
      <c r="X28" s="113">
        <f t="shared" si="2"/>
        <v>15.58</v>
      </c>
      <c r="Y28" s="113">
        <f t="shared" si="2"/>
        <v>14.37</v>
      </c>
      <c r="Z28" s="113">
        <f t="shared" si="2"/>
        <v>15.149999999999999</v>
      </c>
      <c r="AA28" s="113">
        <f t="shared" ref="AA28:AF28" si="3">SUM(AA17+AA18+AA19+AA24+AA25+AA26+AA27)</f>
        <v>15.92</v>
      </c>
      <c r="AB28" s="113">
        <f t="shared" si="3"/>
        <v>15.649999999999999</v>
      </c>
      <c r="AC28" s="113">
        <f t="shared" si="3"/>
        <v>16.010000000000002</v>
      </c>
      <c r="AD28" s="113">
        <f t="shared" si="3"/>
        <v>15.58</v>
      </c>
      <c r="AE28" s="113">
        <f t="shared" si="3"/>
        <v>16.690000000000001</v>
      </c>
      <c r="AF28" s="113">
        <f t="shared" si="3"/>
        <v>15.45</v>
      </c>
      <c r="AG28" s="113">
        <f>AVERAGE(C28:AF28)</f>
        <v>15.258499999999996</v>
      </c>
      <c r="AH28" s="33"/>
    </row>
    <row r="29" spans="1:34" ht="20.25" customHeight="1" x14ac:dyDescent="0.3">
      <c r="A29" s="8" t="s">
        <v>11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113"/>
      <c r="AH29" s="33" t="s">
        <v>37</v>
      </c>
    </row>
    <row r="30" spans="1:34" ht="20.25" customHeight="1" x14ac:dyDescent="0.3">
      <c r="A30" s="7" t="s">
        <v>12</v>
      </c>
      <c r="B30" s="140">
        <v>0</v>
      </c>
      <c r="C30" s="140">
        <v>0</v>
      </c>
      <c r="D30" s="140">
        <v>0</v>
      </c>
      <c r="E30" s="140">
        <v>0</v>
      </c>
      <c r="F30" s="140">
        <v>0</v>
      </c>
      <c r="G30" s="140">
        <v>0</v>
      </c>
      <c r="H30" s="140">
        <v>2.1480000000000001</v>
      </c>
      <c r="I30" s="140">
        <v>1.3160000000000001</v>
      </c>
      <c r="J30" s="140">
        <v>2.202</v>
      </c>
      <c r="K30" s="140">
        <v>0.58899999999999997</v>
      </c>
      <c r="L30" s="140">
        <v>2.3460000000000001</v>
      </c>
      <c r="M30" s="140">
        <v>2.1930000000000001</v>
      </c>
      <c r="N30" s="140">
        <v>0.97299999999999998</v>
      </c>
      <c r="O30" s="140">
        <v>0</v>
      </c>
      <c r="P30" s="140">
        <v>0</v>
      </c>
      <c r="Q30" s="140">
        <v>0</v>
      </c>
      <c r="R30" s="140">
        <v>0</v>
      </c>
      <c r="S30" s="140">
        <v>1.62</v>
      </c>
      <c r="T30" s="140">
        <v>2.0979999999999999</v>
      </c>
      <c r="U30" s="140">
        <v>0.96499999999999997</v>
      </c>
      <c r="V30" s="140">
        <v>2.347</v>
      </c>
      <c r="W30" s="140">
        <v>2.2879999999999998</v>
      </c>
      <c r="X30" s="140">
        <v>1.7629999999999999</v>
      </c>
      <c r="Y30" s="140">
        <v>1.252</v>
      </c>
      <c r="Z30" s="140">
        <v>2.33</v>
      </c>
      <c r="AA30" s="140">
        <v>1.419</v>
      </c>
      <c r="AB30" s="140">
        <v>1.831</v>
      </c>
      <c r="AC30" s="140">
        <v>1.31</v>
      </c>
      <c r="AD30" s="140">
        <v>2.1760000000000002</v>
      </c>
      <c r="AE30" s="140">
        <v>0.68899999999999995</v>
      </c>
      <c r="AF30" s="140">
        <v>2.2170000000000001</v>
      </c>
      <c r="AG30" s="113"/>
      <c r="AH30" s="33" t="s">
        <v>34</v>
      </c>
    </row>
    <row r="31" spans="1:34" ht="20.25" customHeight="1" x14ac:dyDescent="0.3">
      <c r="A31" s="7" t="s">
        <v>27</v>
      </c>
      <c r="B31" s="140">
        <v>2.129</v>
      </c>
      <c r="C31" s="140">
        <v>1.353</v>
      </c>
      <c r="D31" s="140">
        <v>1.6080000000000001</v>
      </c>
      <c r="E31" s="140">
        <v>2.0880000000000001</v>
      </c>
      <c r="F31" s="140">
        <v>0.94799999999999995</v>
      </c>
      <c r="G31" s="140">
        <v>1.984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2.2090000000000001</v>
      </c>
      <c r="P31" s="140">
        <v>1.9930000000000001</v>
      </c>
      <c r="Q31" s="140">
        <v>0.66200000000000003</v>
      </c>
      <c r="R31" s="140">
        <v>2.149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13">
        <f>SUM(B31:AF31)</f>
        <v>17.123000000000001</v>
      </c>
      <c r="AH31" s="93">
        <v>-2.1000000000000512</v>
      </c>
    </row>
    <row r="32" spans="1:34" ht="20.25" customHeight="1" x14ac:dyDescent="0.3">
      <c r="A32" s="7" t="s">
        <v>4</v>
      </c>
      <c r="B32" s="140">
        <v>1.4065000000000001</v>
      </c>
      <c r="C32" s="140">
        <v>1.3149999999999999</v>
      </c>
      <c r="D32" s="140">
        <v>1.3286</v>
      </c>
      <c r="E32" s="140">
        <v>1.3466</v>
      </c>
      <c r="F32" s="140">
        <v>1.3116000000000001</v>
      </c>
      <c r="G32" s="140">
        <v>1.3411</v>
      </c>
      <c r="H32" s="140">
        <v>1.3595999999999999</v>
      </c>
      <c r="I32" s="140">
        <v>1.274</v>
      </c>
      <c r="J32" s="140">
        <v>1.3505</v>
      </c>
      <c r="K32" s="140">
        <v>1.2974000000000001</v>
      </c>
      <c r="L32" s="140">
        <v>1.3164</v>
      </c>
      <c r="M32" s="140">
        <v>1.3455999999999999</v>
      </c>
      <c r="N32" s="140">
        <v>1.2845</v>
      </c>
      <c r="O32" s="140">
        <v>1.3341000000000001</v>
      </c>
      <c r="P32" s="140">
        <v>1.351</v>
      </c>
      <c r="Q32" s="140">
        <v>1.3209</v>
      </c>
      <c r="R32" s="140">
        <v>1.3206</v>
      </c>
      <c r="S32" s="140">
        <v>1.3284</v>
      </c>
      <c r="T32" s="140">
        <v>1.1720999999999999</v>
      </c>
      <c r="U32" s="140">
        <v>1.3686</v>
      </c>
      <c r="V32" s="140">
        <v>1.2916000000000001</v>
      </c>
      <c r="W32" s="140">
        <v>1.4020999999999999</v>
      </c>
      <c r="X32" s="140">
        <v>1.3115000000000001</v>
      </c>
      <c r="Y32" s="140">
        <v>1.3107</v>
      </c>
      <c r="Z32" s="140">
        <v>1.3305</v>
      </c>
      <c r="AA32" s="140">
        <v>1.3612</v>
      </c>
      <c r="AB32" s="140">
        <v>1.2937000000000001</v>
      </c>
      <c r="AC32" s="140">
        <v>1.3667</v>
      </c>
      <c r="AD32" s="140">
        <v>1.3863000000000001</v>
      </c>
      <c r="AE32" s="140">
        <v>1.4196</v>
      </c>
      <c r="AF32" s="140">
        <v>1.2738</v>
      </c>
      <c r="AG32" s="113"/>
    </row>
    <row r="33" spans="1:33" ht="20.25" customHeight="1" x14ac:dyDescent="0.35">
      <c r="A33" s="7" t="s">
        <v>13</v>
      </c>
      <c r="B33" s="164">
        <v>0</v>
      </c>
      <c r="C33" s="164">
        <v>0</v>
      </c>
      <c r="D33" s="164">
        <v>0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0</v>
      </c>
      <c r="S33" s="164">
        <v>0</v>
      </c>
      <c r="T33" s="164">
        <v>0</v>
      </c>
      <c r="U33" s="164">
        <v>0</v>
      </c>
      <c r="V33" s="164">
        <v>0</v>
      </c>
      <c r="W33" s="164">
        <v>0</v>
      </c>
      <c r="X33" s="164">
        <v>0</v>
      </c>
      <c r="Y33" s="164">
        <v>0</v>
      </c>
      <c r="Z33" s="164">
        <v>0</v>
      </c>
      <c r="AA33" s="164">
        <v>0</v>
      </c>
      <c r="AB33" s="164">
        <v>0</v>
      </c>
      <c r="AC33" s="164">
        <v>0</v>
      </c>
      <c r="AD33" s="164">
        <v>0</v>
      </c>
      <c r="AE33" s="164">
        <v>0</v>
      </c>
      <c r="AF33" s="164">
        <v>0</v>
      </c>
      <c r="AG33" s="113"/>
    </row>
    <row r="34" spans="1:33" ht="20.25" customHeight="1" x14ac:dyDescent="0.35">
      <c r="A34" s="7" t="s">
        <v>10</v>
      </c>
      <c r="B34" s="164">
        <v>0</v>
      </c>
      <c r="C34" s="164">
        <v>0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64">
        <v>0</v>
      </c>
      <c r="AA34" s="164">
        <v>0</v>
      </c>
      <c r="AB34" s="164">
        <v>0</v>
      </c>
      <c r="AC34" s="164">
        <v>0</v>
      </c>
      <c r="AD34" s="164">
        <v>0</v>
      </c>
      <c r="AE34" s="164">
        <v>0</v>
      </c>
      <c r="AF34" s="164">
        <v>0</v>
      </c>
      <c r="AG34" s="113"/>
    </row>
    <row r="35" spans="1:33" ht="20.25" customHeight="1" x14ac:dyDescent="0.3">
      <c r="A35" s="8"/>
      <c r="B35" s="113">
        <f t="shared" ref="B35:AF35" si="4">SUM(B30:B34)</f>
        <v>3.5354999999999999</v>
      </c>
      <c r="C35" s="113">
        <f t="shared" si="4"/>
        <v>2.6680000000000001</v>
      </c>
      <c r="D35" s="113">
        <f t="shared" si="4"/>
        <v>2.9366000000000003</v>
      </c>
      <c r="E35" s="113">
        <f t="shared" si="4"/>
        <v>3.4346000000000001</v>
      </c>
      <c r="F35" s="113">
        <f t="shared" si="4"/>
        <v>2.2595999999999998</v>
      </c>
      <c r="G35" s="113">
        <f t="shared" si="4"/>
        <v>3.3250999999999999</v>
      </c>
      <c r="H35" s="113">
        <f t="shared" si="4"/>
        <v>3.5076000000000001</v>
      </c>
      <c r="I35" s="113">
        <f t="shared" si="4"/>
        <v>2.59</v>
      </c>
      <c r="J35" s="113">
        <f t="shared" si="4"/>
        <v>3.5525000000000002</v>
      </c>
      <c r="K35" s="113">
        <f t="shared" si="4"/>
        <v>1.8864000000000001</v>
      </c>
      <c r="L35" s="113">
        <f t="shared" si="4"/>
        <v>3.6623999999999999</v>
      </c>
      <c r="M35" s="113">
        <f t="shared" si="4"/>
        <v>3.5385999999999997</v>
      </c>
      <c r="N35" s="113">
        <f t="shared" si="4"/>
        <v>2.2574999999999998</v>
      </c>
      <c r="O35" s="113">
        <f t="shared" si="4"/>
        <v>3.5430999999999999</v>
      </c>
      <c r="P35" s="113">
        <f t="shared" si="4"/>
        <v>3.3440000000000003</v>
      </c>
      <c r="Q35" s="113">
        <f t="shared" si="4"/>
        <v>1.9828999999999999</v>
      </c>
      <c r="R35" s="113">
        <f t="shared" si="4"/>
        <v>3.4695999999999998</v>
      </c>
      <c r="S35" s="113">
        <f t="shared" si="4"/>
        <v>2.9484000000000004</v>
      </c>
      <c r="T35" s="113">
        <f t="shared" si="4"/>
        <v>3.2700999999999998</v>
      </c>
      <c r="U35" s="113">
        <f t="shared" si="4"/>
        <v>2.3336000000000001</v>
      </c>
      <c r="V35" s="113">
        <f t="shared" si="4"/>
        <v>3.6386000000000003</v>
      </c>
      <c r="W35" s="113">
        <f t="shared" si="4"/>
        <v>3.6900999999999997</v>
      </c>
      <c r="X35" s="113">
        <f t="shared" si="4"/>
        <v>3.0745</v>
      </c>
      <c r="Y35" s="113">
        <f t="shared" si="4"/>
        <v>2.5627</v>
      </c>
      <c r="Z35" s="113">
        <f t="shared" si="4"/>
        <v>3.6604999999999999</v>
      </c>
      <c r="AA35" s="113">
        <f t="shared" si="4"/>
        <v>2.7801999999999998</v>
      </c>
      <c r="AB35" s="113">
        <f t="shared" si="4"/>
        <v>3.1246999999999998</v>
      </c>
      <c r="AC35" s="113">
        <f t="shared" si="4"/>
        <v>2.6767000000000003</v>
      </c>
      <c r="AD35" s="113">
        <f t="shared" si="4"/>
        <v>3.5623000000000005</v>
      </c>
      <c r="AE35" s="113">
        <f t="shared" si="4"/>
        <v>2.1086</v>
      </c>
      <c r="AF35" s="113">
        <f t="shared" si="4"/>
        <v>3.4908000000000001</v>
      </c>
      <c r="AG35" s="113">
        <f>AVERAGE(B35:AE35)</f>
        <v>3.0308333333333337</v>
      </c>
    </row>
    <row r="36" spans="1:33" ht="20.25" customHeight="1" x14ac:dyDescent="0.3">
      <c r="A36" s="8" t="s">
        <v>14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113"/>
    </row>
    <row r="37" spans="1:33" ht="20.25" customHeight="1" x14ac:dyDescent="0.3">
      <c r="A37" s="7" t="s">
        <v>4</v>
      </c>
      <c r="B37" s="161">
        <v>0.5</v>
      </c>
      <c r="C37" s="195">
        <v>0.3</v>
      </c>
      <c r="D37" s="171">
        <v>0.3</v>
      </c>
      <c r="E37" s="171">
        <v>0.5</v>
      </c>
      <c r="F37" s="171">
        <v>0.5</v>
      </c>
      <c r="G37" s="171">
        <v>0.8</v>
      </c>
      <c r="H37" s="171">
        <v>0.5</v>
      </c>
      <c r="I37" s="171">
        <v>0.4</v>
      </c>
      <c r="J37" s="171">
        <v>0.4</v>
      </c>
      <c r="K37" s="171">
        <v>0.3</v>
      </c>
      <c r="L37" s="171">
        <v>0.4</v>
      </c>
      <c r="M37" s="171">
        <v>0.5</v>
      </c>
      <c r="N37" s="171">
        <v>0.5</v>
      </c>
      <c r="O37" s="171">
        <v>0.3</v>
      </c>
      <c r="P37" s="171">
        <v>0.5</v>
      </c>
      <c r="Q37" s="171">
        <v>0.3</v>
      </c>
      <c r="R37" s="171">
        <v>0.3</v>
      </c>
      <c r="S37" s="171">
        <v>0.5</v>
      </c>
      <c r="T37" s="171">
        <v>0.3</v>
      </c>
      <c r="U37" s="171">
        <v>0.5</v>
      </c>
      <c r="V37" s="171">
        <v>0.5</v>
      </c>
      <c r="W37" s="171">
        <v>0.3</v>
      </c>
      <c r="X37" s="171">
        <v>0.4</v>
      </c>
      <c r="Y37" s="171">
        <v>0.3</v>
      </c>
      <c r="Z37" s="171">
        <v>0.4</v>
      </c>
      <c r="AA37" s="171">
        <v>0.2</v>
      </c>
      <c r="AB37" s="171">
        <v>0.2</v>
      </c>
      <c r="AC37" s="171">
        <v>0.4</v>
      </c>
      <c r="AD37" s="171">
        <v>0.4</v>
      </c>
      <c r="AE37" s="171">
        <v>0.4</v>
      </c>
      <c r="AF37" s="171">
        <v>0.3</v>
      </c>
      <c r="AG37" s="113">
        <f>AVERAGE(B37:AE37)</f>
        <v>0.40333333333333338</v>
      </c>
    </row>
    <row r="38" spans="1:33" ht="20.25" customHeight="1" x14ac:dyDescent="0.3">
      <c r="A38" s="7" t="s">
        <v>15</v>
      </c>
      <c r="B38" s="113">
        <f>B8+B15+B28+B35+B37</f>
        <v>50.018500000000003</v>
      </c>
      <c r="C38" s="113">
        <f t="shared" ref="C38:AF38" si="5">C8+C15+C28+C35+C37</f>
        <v>50.003999999999998</v>
      </c>
      <c r="D38" s="113">
        <f t="shared" si="5"/>
        <v>53.135407999999998</v>
      </c>
      <c r="E38" s="113">
        <f t="shared" si="5"/>
        <v>49.620463500000007</v>
      </c>
      <c r="F38" s="113">
        <f t="shared" si="5"/>
        <v>51.441929500000001</v>
      </c>
      <c r="G38" s="113">
        <f t="shared" si="5"/>
        <v>52.049276249999991</v>
      </c>
      <c r="H38" s="113">
        <f t="shared" si="5"/>
        <v>50.289881999999992</v>
      </c>
      <c r="I38" s="113">
        <f t="shared" si="5"/>
        <v>50.936242</v>
      </c>
      <c r="J38" s="113">
        <f t="shared" si="5"/>
        <v>49.630894499999997</v>
      </c>
      <c r="K38" s="113">
        <f t="shared" si="5"/>
        <v>49.214845499999996</v>
      </c>
      <c r="L38" s="113">
        <f t="shared" si="5"/>
        <v>52.614393749999998</v>
      </c>
      <c r="M38" s="113">
        <f t="shared" si="5"/>
        <v>51.475955500000005</v>
      </c>
      <c r="N38" s="113">
        <f t="shared" si="5"/>
        <v>50.163583000000003</v>
      </c>
      <c r="O38" s="113">
        <f t="shared" si="5"/>
        <v>53.514311249999999</v>
      </c>
      <c r="P38" s="113">
        <f t="shared" si="5"/>
        <v>48.796780500000004</v>
      </c>
      <c r="Q38" s="113">
        <f t="shared" si="5"/>
        <v>48.731106499999996</v>
      </c>
      <c r="R38" s="113">
        <f t="shared" si="5"/>
        <v>51.463467749999992</v>
      </c>
      <c r="S38" s="113">
        <f t="shared" si="5"/>
        <v>49.597404000000004</v>
      </c>
      <c r="T38" s="113">
        <f t="shared" si="5"/>
        <v>48.258119749999992</v>
      </c>
      <c r="U38" s="113">
        <f t="shared" si="5"/>
        <v>49.897530999999994</v>
      </c>
      <c r="V38" s="113">
        <f t="shared" si="5"/>
        <v>51.486438499999991</v>
      </c>
      <c r="W38" s="113">
        <f>W8+W15+W28+W35+W37</f>
        <v>50.468837999999998</v>
      </c>
      <c r="X38" s="113">
        <f t="shared" si="5"/>
        <v>50.590323249999997</v>
      </c>
      <c r="Y38" s="113">
        <f t="shared" si="5"/>
        <v>47.309551749999997</v>
      </c>
      <c r="Z38" s="113">
        <f t="shared" si="5"/>
        <v>49.497268749999996</v>
      </c>
      <c r="AA38" s="113">
        <f t="shared" si="5"/>
        <v>51.571643999999999</v>
      </c>
      <c r="AB38" s="113">
        <f t="shared" si="5"/>
        <v>52.07446075</v>
      </c>
      <c r="AC38" s="113">
        <f t="shared" si="5"/>
        <v>50.412539250000002</v>
      </c>
      <c r="AD38" s="113">
        <f t="shared" si="5"/>
        <v>50.109581999999996</v>
      </c>
      <c r="AE38" s="113">
        <f t="shared" si="5"/>
        <v>50.041575250000001</v>
      </c>
      <c r="AF38" s="113">
        <f t="shared" si="5"/>
        <v>50.865582599999996</v>
      </c>
      <c r="AG38" s="113"/>
    </row>
    <row r="39" spans="1:33" ht="20.25" customHeight="1" x14ac:dyDescent="0.3">
      <c r="A39" s="7" t="s">
        <v>16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</row>
    <row r="40" spans="1:33" ht="20.25" customHeight="1" x14ac:dyDescent="0.3">
      <c r="A40" s="8" t="s">
        <v>20</v>
      </c>
      <c r="B40" s="113">
        <f t="shared" ref="B40:AF40" si="6">B38-B39</f>
        <v>50.018500000000003</v>
      </c>
      <c r="C40" s="113">
        <f t="shared" si="6"/>
        <v>50.003999999999998</v>
      </c>
      <c r="D40" s="113">
        <f t="shared" si="6"/>
        <v>53.135407999999998</v>
      </c>
      <c r="E40" s="113">
        <f t="shared" si="6"/>
        <v>49.620463500000007</v>
      </c>
      <c r="F40" s="113">
        <f t="shared" si="6"/>
        <v>51.441929500000001</v>
      </c>
      <c r="G40" s="113">
        <f t="shared" si="6"/>
        <v>52.049276249999991</v>
      </c>
      <c r="H40" s="113">
        <f t="shared" si="6"/>
        <v>50.289881999999992</v>
      </c>
      <c r="I40" s="113">
        <f t="shared" si="6"/>
        <v>50.936242</v>
      </c>
      <c r="J40" s="113">
        <f t="shared" si="6"/>
        <v>49.630894499999997</v>
      </c>
      <c r="K40" s="113">
        <f t="shared" si="6"/>
        <v>49.214845499999996</v>
      </c>
      <c r="L40" s="113">
        <f t="shared" si="6"/>
        <v>52.614393749999998</v>
      </c>
      <c r="M40" s="113">
        <f t="shared" si="6"/>
        <v>51.475955500000005</v>
      </c>
      <c r="N40" s="113">
        <f t="shared" si="6"/>
        <v>50.163583000000003</v>
      </c>
      <c r="O40" s="113">
        <f t="shared" si="6"/>
        <v>53.514311249999999</v>
      </c>
      <c r="P40" s="113">
        <f t="shared" si="6"/>
        <v>48.796780500000004</v>
      </c>
      <c r="Q40" s="113">
        <f t="shared" si="6"/>
        <v>48.731106499999996</v>
      </c>
      <c r="R40" s="113">
        <f t="shared" si="6"/>
        <v>51.463467749999992</v>
      </c>
      <c r="S40" s="113">
        <f t="shared" si="6"/>
        <v>49.597404000000004</v>
      </c>
      <c r="T40" s="113">
        <f t="shared" si="6"/>
        <v>48.258119749999992</v>
      </c>
      <c r="U40" s="113">
        <f t="shared" si="6"/>
        <v>49.897530999999994</v>
      </c>
      <c r="V40" s="113">
        <f t="shared" si="6"/>
        <v>51.486438499999991</v>
      </c>
      <c r="W40" s="113">
        <f t="shared" si="6"/>
        <v>50.468837999999998</v>
      </c>
      <c r="X40" s="113">
        <f t="shared" si="6"/>
        <v>50.590323249999997</v>
      </c>
      <c r="Y40" s="113">
        <f t="shared" si="6"/>
        <v>47.309551749999997</v>
      </c>
      <c r="Z40" s="113">
        <f t="shared" si="6"/>
        <v>49.497268749999996</v>
      </c>
      <c r="AA40" s="113">
        <f t="shared" si="6"/>
        <v>51.571643999999999</v>
      </c>
      <c r="AB40" s="113">
        <f t="shared" si="6"/>
        <v>52.07446075</v>
      </c>
      <c r="AC40" s="113">
        <f t="shared" si="6"/>
        <v>50.412539250000002</v>
      </c>
      <c r="AD40" s="113">
        <f t="shared" si="6"/>
        <v>50.109581999999996</v>
      </c>
      <c r="AE40" s="113">
        <f t="shared" si="6"/>
        <v>50.041575250000001</v>
      </c>
      <c r="AF40" s="113">
        <f t="shared" si="6"/>
        <v>50.865582599999996</v>
      </c>
      <c r="AG40" s="113">
        <f>AVERAGE(B40:AF40)</f>
        <v>50.492964462903238</v>
      </c>
    </row>
    <row r="41" spans="1:33" ht="20.25" customHeight="1" x14ac:dyDescent="0.35">
      <c r="A41" s="8"/>
      <c r="B41" s="133"/>
      <c r="C41" s="132"/>
      <c r="D41" s="132"/>
      <c r="E41" s="132"/>
      <c r="F41" s="132"/>
      <c r="G41" s="132"/>
      <c r="H41" s="141"/>
      <c r="I41" s="142"/>
      <c r="J41" s="142"/>
      <c r="K41" s="142"/>
      <c r="L41" s="142"/>
      <c r="M41" s="142"/>
      <c r="N41" s="142"/>
      <c r="O41" s="142"/>
      <c r="P41" s="142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7"/>
    </row>
    <row r="42" spans="1:33" ht="20.25" customHeight="1" x14ac:dyDescent="0.35">
      <c r="A42" s="31" t="s">
        <v>32</v>
      </c>
      <c r="B42" s="141"/>
      <c r="C42" s="141"/>
      <c r="D42" s="141"/>
      <c r="E42" s="141"/>
      <c r="F42" s="141"/>
      <c r="G42" s="141"/>
      <c r="H42" s="141"/>
      <c r="I42" s="142"/>
      <c r="J42" s="142"/>
      <c r="K42" s="142"/>
      <c r="L42" s="142"/>
      <c r="M42" s="142"/>
      <c r="N42" s="142"/>
      <c r="O42" s="142"/>
      <c r="P42" s="142"/>
      <c r="Q42" s="141"/>
      <c r="R42" s="141"/>
      <c r="S42" s="141"/>
      <c r="T42" s="141"/>
      <c r="U42" s="141"/>
      <c r="V42" s="141"/>
      <c r="W42" s="141"/>
      <c r="X42" s="141"/>
      <c r="Y42" s="141"/>
      <c r="Z42" s="142"/>
      <c r="AA42" s="142"/>
      <c r="AB42" s="142"/>
      <c r="AC42" s="142"/>
      <c r="AD42" s="142"/>
      <c r="AE42" s="142"/>
      <c r="AF42" s="142"/>
      <c r="AG42" s="168"/>
    </row>
    <row r="43" spans="1:33" ht="20.25" customHeight="1" x14ac:dyDescent="0.35">
      <c r="A43" s="49" t="s">
        <v>33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7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43"/>
  <sheetViews>
    <sheetView zoomScale="55" zoomScaleNormal="55" zoomScalePageLayoutView="55" workbookViewId="0">
      <pane xSplit="1" ySplit="4" topLeftCell="F5" activePane="bottomRight" state="frozen"/>
      <selection pane="topRight" activeCell="B1" sqref="B1"/>
      <selection pane="bottomLeft" activeCell="A12" sqref="A12"/>
      <selection pane="bottomRight" activeCell="A16" sqref="A16"/>
    </sheetView>
  </sheetViews>
  <sheetFormatPr defaultColWidth="11.5546875" defaultRowHeight="20.25" customHeight="1" x14ac:dyDescent="0.35"/>
  <cols>
    <col min="1" max="1" width="32.21875" style="49" customWidth="1"/>
    <col min="2" max="31" width="8.21875" style="49" customWidth="1"/>
    <col min="32" max="32" width="11.88671875" style="82" customWidth="1"/>
    <col min="33" max="33" width="18" style="49" customWidth="1"/>
    <col min="34" max="16384" width="11.5546875" style="49"/>
  </cols>
  <sheetData>
    <row r="1" spans="1:34" ht="20.25" customHeight="1" x14ac:dyDescent="0.3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4" ht="20.25" customHeight="1" x14ac:dyDescent="0.3">
      <c r="A2" s="27">
        <v>44866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4" ht="20.25" customHeight="1" x14ac:dyDescent="0.3">
      <c r="A3" s="29" t="s">
        <v>19</v>
      </c>
      <c r="Z3" s="50"/>
      <c r="AA3" s="75"/>
      <c r="AB3" s="50"/>
      <c r="AC3" s="50"/>
      <c r="AD3" s="50"/>
      <c r="AE3" s="50"/>
      <c r="AF3" s="155"/>
      <c r="AG3" s="151" t="s">
        <v>39</v>
      </c>
    </row>
    <row r="4" spans="1:34" ht="20.25" customHeight="1" x14ac:dyDescent="0.3">
      <c r="A4" s="31"/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74">
        <v>8</v>
      </c>
      <c r="J4" s="74">
        <v>9</v>
      </c>
      <c r="K4" s="74">
        <v>10</v>
      </c>
      <c r="L4" s="74">
        <v>11</v>
      </c>
      <c r="M4" s="74">
        <v>12</v>
      </c>
      <c r="N4" s="74">
        <v>13</v>
      </c>
      <c r="O4" s="74">
        <v>14</v>
      </c>
      <c r="P4" s="74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63">
        <v>29</v>
      </c>
      <c r="AE4" s="63">
        <v>30</v>
      </c>
      <c r="AF4" s="120" t="s">
        <v>28</v>
      </c>
      <c r="AG4" s="151" t="s">
        <v>38</v>
      </c>
    </row>
    <row r="5" spans="1:34" ht="20.25" customHeight="1" x14ac:dyDescent="0.3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33"/>
    </row>
    <row r="6" spans="1:34" ht="20.25" customHeight="1" x14ac:dyDescent="0.3">
      <c r="A6" s="31" t="s">
        <v>1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52"/>
      <c r="AG6" s="33" t="s">
        <v>35</v>
      </c>
    </row>
    <row r="7" spans="1:34" ht="20.25" customHeight="1" x14ac:dyDescent="0.3">
      <c r="A7" s="31" t="s">
        <v>2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52"/>
      <c r="AG7" s="33" t="s">
        <v>34</v>
      </c>
    </row>
    <row r="8" spans="1:34" ht="20.25" customHeight="1" x14ac:dyDescent="0.3">
      <c r="A8" s="31"/>
      <c r="B8" s="52">
        <f t="shared" ref="B8:AE8" si="0">SUM(B6:B7)</f>
        <v>0</v>
      </c>
      <c r="C8" s="52">
        <f t="shared" si="0"/>
        <v>0</v>
      </c>
      <c r="D8" s="52">
        <f t="shared" si="0"/>
        <v>0</v>
      </c>
      <c r="E8" s="52">
        <f t="shared" si="0"/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  <c r="R8" s="52">
        <f t="shared" si="0"/>
        <v>0</v>
      </c>
      <c r="S8" s="52">
        <f t="shared" si="0"/>
        <v>0</v>
      </c>
      <c r="T8" s="52">
        <f t="shared" si="0"/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52">
        <f t="shared" si="0"/>
        <v>0</v>
      </c>
      <c r="AE8" s="52">
        <f t="shared" si="0"/>
        <v>0</v>
      </c>
      <c r="AF8" s="52">
        <f>AVERAGE(B8:AE8)</f>
        <v>0</v>
      </c>
      <c r="AG8" s="80">
        <v>0</v>
      </c>
    </row>
    <row r="9" spans="1:34" ht="20.25" customHeight="1" x14ac:dyDescent="0.3">
      <c r="A9" s="32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34" ht="20.25" customHeight="1" x14ac:dyDescent="0.3">
      <c r="A10" s="31" t="s">
        <v>18</v>
      </c>
      <c r="B10" s="104"/>
      <c r="C10" s="104"/>
      <c r="D10" s="104"/>
      <c r="E10" s="104"/>
      <c r="F10" s="104"/>
      <c r="G10" s="10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51"/>
      <c r="AD10" s="51"/>
      <c r="AE10" s="51"/>
      <c r="AF10" s="52"/>
      <c r="AG10" s="89" t="s">
        <v>36</v>
      </c>
    </row>
    <row r="11" spans="1:34" ht="20.25" customHeight="1" x14ac:dyDescent="0.3">
      <c r="A11" s="33" t="s">
        <v>26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47"/>
      <c r="V11" s="147"/>
      <c r="W11" s="147"/>
      <c r="X11" s="147"/>
      <c r="Y11" s="147"/>
      <c r="Z11" s="147"/>
      <c r="AA11" s="147"/>
      <c r="AB11" s="147"/>
      <c r="AC11" s="58"/>
      <c r="AD11" s="58"/>
      <c r="AE11" s="58"/>
      <c r="AF11" s="52"/>
      <c r="AG11" s="80">
        <f>SUM(B11:AF11)</f>
        <v>0</v>
      </c>
      <c r="AH11" s="158"/>
    </row>
    <row r="12" spans="1:34" ht="20.25" customHeight="1" x14ac:dyDescent="0.3">
      <c r="A12" s="31" t="s">
        <v>5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4"/>
      <c r="L12" s="115"/>
      <c r="M12" s="115"/>
      <c r="N12" s="115"/>
      <c r="O12" s="115"/>
      <c r="P12" s="115"/>
      <c r="Q12" s="115"/>
      <c r="R12" s="115"/>
      <c r="S12" s="114"/>
      <c r="T12" s="115"/>
      <c r="U12" s="115"/>
      <c r="V12" s="115"/>
      <c r="W12" s="115"/>
      <c r="X12" s="115"/>
      <c r="Y12" s="115"/>
      <c r="Z12" s="115"/>
      <c r="AA12" s="115"/>
      <c r="AB12" s="115"/>
      <c r="AC12" s="55"/>
      <c r="AD12" s="55"/>
      <c r="AE12" s="55"/>
      <c r="AF12" s="52"/>
    </row>
    <row r="13" spans="1:34" ht="20.25" customHeight="1" x14ac:dyDescent="0.3">
      <c r="A13" s="31" t="s">
        <v>6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55"/>
      <c r="AD13" s="55"/>
      <c r="AE13" s="55"/>
      <c r="AF13" s="52"/>
    </row>
    <row r="14" spans="1:34" ht="20.25" customHeight="1" x14ac:dyDescent="0.3">
      <c r="A14" s="31" t="s">
        <v>7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55"/>
      <c r="AD14" s="55"/>
      <c r="AE14" s="55"/>
      <c r="AF14" s="52"/>
    </row>
    <row r="15" spans="1:34" ht="20.25" customHeight="1" x14ac:dyDescent="0.3">
      <c r="A15" s="31"/>
      <c r="B15" s="114">
        <f t="shared" ref="B15:AE15" si="1">SUM(B10:B14)</f>
        <v>0</v>
      </c>
      <c r="C15" s="114">
        <f t="shared" si="1"/>
        <v>0</v>
      </c>
      <c r="D15" s="114">
        <f t="shared" si="1"/>
        <v>0</v>
      </c>
      <c r="E15" s="114">
        <f t="shared" si="1"/>
        <v>0</v>
      </c>
      <c r="F15" s="114">
        <f t="shared" si="1"/>
        <v>0</v>
      </c>
      <c r="G15" s="114">
        <f t="shared" si="1"/>
        <v>0</v>
      </c>
      <c r="H15" s="114">
        <f t="shared" si="1"/>
        <v>0</v>
      </c>
      <c r="I15" s="114">
        <f t="shared" si="1"/>
        <v>0</v>
      </c>
      <c r="J15" s="114">
        <f t="shared" si="1"/>
        <v>0</v>
      </c>
      <c r="K15" s="114">
        <f t="shared" si="1"/>
        <v>0</v>
      </c>
      <c r="L15" s="114">
        <f t="shared" si="1"/>
        <v>0</v>
      </c>
      <c r="M15" s="114">
        <f t="shared" si="1"/>
        <v>0</v>
      </c>
      <c r="N15" s="114">
        <f t="shared" si="1"/>
        <v>0</v>
      </c>
      <c r="O15" s="114">
        <f t="shared" si="1"/>
        <v>0</v>
      </c>
      <c r="P15" s="114">
        <f t="shared" si="1"/>
        <v>0</v>
      </c>
      <c r="Q15" s="114">
        <f t="shared" si="1"/>
        <v>0</v>
      </c>
      <c r="R15" s="114">
        <f t="shared" si="1"/>
        <v>0</v>
      </c>
      <c r="S15" s="114">
        <f t="shared" si="1"/>
        <v>0</v>
      </c>
      <c r="T15" s="114">
        <f t="shared" si="1"/>
        <v>0</v>
      </c>
      <c r="U15" s="114">
        <f t="shared" si="1"/>
        <v>0</v>
      </c>
      <c r="V15" s="114">
        <f t="shared" si="1"/>
        <v>0</v>
      </c>
      <c r="W15" s="114">
        <f t="shared" si="1"/>
        <v>0</v>
      </c>
      <c r="X15" s="114">
        <f t="shared" si="1"/>
        <v>0</v>
      </c>
      <c r="Y15" s="114">
        <f t="shared" si="1"/>
        <v>0</v>
      </c>
      <c r="Z15" s="114">
        <f t="shared" si="1"/>
        <v>0</v>
      </c>
      <c r="AA15" s="114">
        <f t="shared" si="1"/>
        <v>0</v>
      </c>
      <c r="AB15" s="114">
        <f t="shared" si="1"/>
        <v>0</v>
      </c>
      <c r="AC15" s="52">
        <f t="shared" si="1"/>
        <v>0</v>
      </c>
      <c r="AD15" s="52">
        <f t="shared" si="1"/>
        <v>0</v>
      </c>
      <c r="AE15" s="52">
        <f t="shared" si="1"/>
        <v>0</v>
      </c>
      <c r="AF15" s="52">
        <f>AVERAGE(B15:AE15)</f>
        <v>0</v>
      </c>
    </row>
    <row r="16" spans="1:34" ht="20.25" customHeight="1" x14ac:dyDescent="0.3">
      <c r="A16" s="34" t="s">
        <v>40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</row>
    <row r="17" spans="1:33" ht="20.25" customHeight="1" x14ac:dyDescent="0.3">
      <c r="A17" s="35" t="s">
        <v>8</v>
      </c>
      <c r="B17" s="97"/>
      <c r="C17" s="97"/>
      <c r="D17" s="97"/>
      <c r="E17" s="97"/>
      <c r="F17" s="97"/>
      <c r="G17" s="97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52"/>
      <c r="AG17" s="89" t="s">
        <v>36</v>
      </c>
    </row>
    <row r="18" spans="1:33" ht="20.25" customHeight="1" x14ac:dyDescent="0.3">
      <c r="A18" s="41" t="s">
        <v>26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52"/>
      <c r="AG18" s="80">
        <v>0</v>
      </c>
    </row>
    <row r="19" spans="1:33" ht="20.25" customHeight="1" x14ac:dyDescent="0.3">
      <c r="A19" s="35" t="s">
        <v>9</v>
      </c>
      <c r="B19" s="99"/>
      <c r="C19" s="99"/>
      <c r="D19" s="99"/>
      <c r="E19" s="99"/>
      <c r="F19" s="99"/>
      <c r="G19" s="99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52"/>
    </row>
    <row r="20" spans="1:33" ht="20.25" customHeight="1" x14ac:dyDescent="0.3">
      <c r="A20" s="35" t="s">
        <v>23</v>
      </c>
      <c r="B20" s="100"/>
      <c r="C20" s="100"/>
      <c r="D20" s="100"/>
      <c r="E20" s="100"/>
      <c r="F20" s="100"/>
      <c r="G20" s="100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52"/>
    </row>
    <row r="21" spans="1:33" ht="20.25" customHeight="1" x14ac:dyDescent="0.3">
      <c r="A21" s="35" t="s">
        <v>22</v>
      </c>
      <c r="B21" s="63"/>
      <c r="C21" s="63"/>
      <c r="D21" s="63"/>
      <c r="E21" s="63"/>
      <c r="F21" s="63"/>
      <c r="G21" s="63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52"/>
    </row>
    <row r="22" spans="1:33" ht="20.25" customHeight="1" x14ac:dyDescent="0.3">
      <c r="A22" s="35" t="s">
        <v>24</v>
      </c>
      <c r="B22" s="74"/>
      <c r="C22" s="74"/>
      <c r="D22" s="74"/>
      <c r="E22" s="74"/>
      <c r="F22" s="74"/>
      <c r="G22" s="74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52"/>
    </row>
    <row r="23" spans="1:33" ht="20.25" customHeight="1" x14ac:dyDescent="0.3">
      <c r="A23" s="35" t="s">
        <v>25</v>
      </c>
      <c r="B23" s="74"/>
      <c r="C23" s="74"/>
      <c r="D23" s="74"/>
      <c r="E23" s="74"/>
      <c r="F23" s="74"/>
      <c r="G23" s="74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52"/>
      <c r="AG23" s="31"/>
    </row>
    <row r="24" spans="1:33" ht="20.25" customHeight="1" x14ac:dyDescent="0.3">
      <c r="A24" s="35" t="s">
        <v>17</v>
      </c>
      <c r="B24" s="74"/>
      <c r="C24" s="74"/>
      <c r="D24" s="74"/>
      <c r="E24" s="74"/>
      <c r="F24" s="74"/>
      <c r="G24" s="74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103"/>
      <c r="U24" s="103"/>
      <c r="V24" s="103"/>
      <c r="W24" s="103"/>
      <c r="X24" s="103"/>
      <c r="Y24" s="103"/>
      <c r="Z24" s="103"/>
      <c r="AA24" s="103"/>
      <c r="AB24" s="103"/>
      <c r="AC24" s="101"/>
      <c r="AD24" s="101"/>
      <c r="AE24" s="101"/>
      <c r="AF24" s="52"/>
    </row>
    <row r="25" spans="1:33" ht="20.25" customHeight="1" x14ac:dyDescent="0.3">
      <c r="A25" s="35" t="s">
        <v>5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52"/>
    </row>
    <row r="26" spans="1:33" ht="20.25" customHeight="1" x14ac:dyDescent="0.3">
      <c r="A26" s="35" t="s">
        <v>10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</row>
    <row r="27" spans="1:33" ht="20.25" customHeight="1" x14ac:dyDescent="0.3">
      <c r="A27" s="35" t="s">
        <v>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</row>
    <row r="28" spans="1:33" ht="20.25" customHeight="1" x14ac:dyDescent="0.3">
      <c r="A28" s="31"/>
      <c r="B28" s="52">
        <f t="shared" ref="B28:AE28" si="2">SUM(B17+B18+B19+B24+B25+B26+B27)</f>
        <v>0</v>
      </c>
      <c r="C28" s="52">
        <f t="shared" si="2"/>
        <v>0</v>
      </c>
      <c r="D28" s="52">
        <f t="shared" si="2"/>
        <v>0</v>
      </c>
      <c r="E28" s="52">
        <f t="shared" si="2"/>
        <v>0</v>
      </c>
      <c r="F28" s="52">
        <f t="shared" si="2"/>
        <v>0</v>
      </c>
      <c r="G28" s="52">
        <f t="shared" si="2"/>
        <v>0</v>
      </c>
      <c r="H28" s="52">
        <f t="shared" si="2"/>
        <v>0</v>
      </c>
      <c r="I28" s="52">
        <f t="shared" si="2"/>
        <v>0</v>
      </c>
      <c r="J28" s="52">
        <f t="shared" si="2"/>
        <v>0</v>
      </c>
      <c r="K28" s="52">
        <f t="shared" si="2"/>
        <v>0</v>
      </c>
      <c r="L28" s="52">
        <f t="shared" si="2"/>
        <v>0</v>
      </c>
      <c r="M28" s="52">
        <f t="shared" si="2"/>
        <v>0</v>
      </c>
      <c r="N28" s="52">
        <f t="shared" si="2"/>
        <v>0</v>
      </c>
      <c r="O28" s="52">
        <f t="shared" si="2"/>
        <v>0</v>
      </c>
      <c r="P28" s="52">
        <f t="shared" si="2"/>
        <v>0</v>
      </c>
      <c r="Q28" s="52">
        <f t="shared" si="2"/>
        <v>0</v>
      </c>
      <c r="R28" s="52">
        <f t="shared" si="2"/>
        <v>0</v>
      </c>
      <c r="S28" s="52">
        <f t="shared" si="2"/>
        <v>0</v>
      </c>
      <c r="T28" s="52">
        <f t="shared" si="2"/>
        <v>0</v>
      </c>
      <c r="U28" s="52">
        <f t="shared" si="2"/>
        <v>0</v>
      </c>
      <c r="V28" s="52">
        <f t="shared" si="2"/>
        <v>0</v>
      </c>
      <c r="W28" s="52">
        <f t="shared" si="2"/>
        <v>0</v>
      </c>
      <c r="X28" s="52">
        <f t="shared" si="2"/>
        <v>0</v>
      </c>
      <c r="Y28" s="52">
        <f t="shared" si="2"/>
        <v>0</v>
      </c>
      <c r="Z28" s="52">
        <f t="shared" si="2"/>
        <v>0</v>
      </c>
      <c r="AA28" s="52">
        <f t="shared" si="2"/>
        <v>0</v>
      </c>
      <c r="AB28" s="52">
        <f t="shared" si="2"/>
        <v>0</v>
      </c>
      <c r="AC28" s="52">
        <f t="shared" si="2"/>
        <v>0</v>
      </c>
      <c r="AD28" s="52">
        <f t="shared" si="2"/>
        <v>0</v>
      </c>
      <c r="AE28" s="52">
        <f t="shared" si="2"/>
        <v>0</v>
      </c>
      <c r="AF28" s="52">
        <f>AVERAGE(B28:AE28)</f>
        <v>0</v>
      </c>
      <c r="AG28" s="33"/>
    </row>
    <row r="29" spans="1:33" ht="20.25" customHeight="1" x14ac:dyDescent="0.3">
      <c r="A29" s="32" t="s">
        <v>11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33" t="s">
        <v>37</v>
      </c>
    </row>
    <row r="30" spans="1:33" ht="20.25" customHeight="1" x14ac:dyDescent="0.3">
      <c r="A30" s="31" t="s">
        <v>12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33" t="s">
        <v>34</v>
      </c>
    </row>
    <row r="31" spans="1:33" ht="20.25" customHeight="1" x14ac:dyDescent="0.3">
      <c r="A31" s="31" t="s">
        <v>27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>
        <f>SUM(B31:AE31)</f>
        <v>0</v>
      </c>
      <c r="AG31" s="115">
        <v>0</v>
      </c>
    </row>
    <row r="32" spans="1:33" ht="20.25" customHeight="1" x14ac:dyDescent="0.3">
      <c r="A32" s="31" t="s">
        <v>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</row>
    <row r="33" spans="1:32" ht="20.25" customHeight="1" x14ac:dyDescent="0.3">
      <c r="A33" s="31" t="s">
        <v>13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</row>
    <row r="34" spans="1:32" ht="20.25" customHeight="1" x14ac:dyDescent="0.3">
      <c r="A34" s="31" t="s">
        <v>10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</row>
    <row r="35" spans="1:32" ht="20.25" customHeight="1" x14ac:dyDescent="0.3">
      <c r="A35" s="32"/>
      <c r="B35" s="109">
        <f t="shared" ref="B35:AE35" si="3">SUM(B30:B34)</f>
        <v>0</v>
      </c>
      <c r="C35" s="52">
        <f t="shared" si="3"/>
        <v>0</v>
      </c>
      <c r="D35" s="52">
        <f t="shared" si="3"/>
        <v>0</v>
      </c>
      <c r="E35" s="52">
        <f t="shared" si="3"/>
        <v>0</v>
      </c>
      <c r="F35" s="52">
        <f t="shared" si="3"/>
        <v>0</v>
      </c>
      <c r="G35" s="52">
        <f t="shared" si="3"/>
        <v>0</v>
      </c>
      <c r="H35" s="52">
        <f t="shared" si="3"/>
        <v>0</v>
      </c>
      <c r="I35" s="52">
        <f t="shared" si="3"/>
        <v>0</v>
      </c>
      <c r="J35" s="52">
        <f t="shared" si="3"/>
        <v>0</v>
      </c>
      <c r="K35" s="52">
        <f t="shared" si="3"/>
        <v>0</v>
      </c>
      <c r="L35" s="52">
        <f t="shared" si="3"/>
        <v>0</v>
      </c>
      <c r="M35" s="52">
        <f t="shared" si="3"/>
        <v>0</v>
      </c>
      <c r="N35" s="52">
        <f t="shared" si="3"/>
        <v>0</v>
      </c>
      <c r="O35" s="52">
        <f t="shared" si="3"/>
        <v>0</v>
      </c>
      <c r="P35" s="52">
        <f t="shared" si="3"/>
        <v>0</v>
      </c>
      <c r="Q35" s="52">
        <f t="shared" si="3"/>
        <v>0</v>
      </c>
      <c r="R35" s="52">
        <f t="shared" si="3"/>
        <v>0</v>
      </c>
      <c r="S35" s="52">
        <f t="shared" si="3"/>
        <v>0</v>
      </c>
      <c r="T35" s="52">
        <f t="shared" si="3"/>
        <v>0</v>
      </c>
      <c r="U35" s="52">
        <f t="shared" si="3"/>
        <v>0</v>
      </c>
      <c r="V35" s="52">
        <f t="shared" si="3"/>
        <v>0</v>
      </c>
      <c r="W35" s="52">
        <f t="shared" si="3"/>
        <v>0</v>
      </c>
      <c r="X35" s="52">
        <f t="shared" si="3"/>
        <v>0</v>
      </c>
      <c r="Y35" s="52">
        <f t="shared" si="3"/>
        <v>0</v>
      </c>
      <c r="Z35" s="52">
        <f t="shared" si="3"/>
        <v>0</v>
      </c>
      <c r="AA35" s="52">
        <f t="shared" si="3"/>
        <v>0</v>
      </c>
      <c r="AB35" s="52">
        <f t="shared" si="3"/>
        <v>0</v>
      </c>
      <c r="AC35" s="52">
        <f t="shared" si="3"/>
        <v>0</v>
      </c>
      <c r="AD35" s="52">
        <f t="shared" si="3"/>
        <v>0</v>
      </c>
      <c r="AE35" s="52">
        <f t="shared" si="3"/>
        <v>0</v>
      </c>
      <c r="AF35" s="52">
        <f>AVERAGE(B35:AE35)</f>
        <v>0</v>
      </c>
    </row>
    <row r="36" spans="1:32" ht="20.25" customHeight="1" x14ac:dyDescent="0.3">
      <c r="A36" s="32" t="s">
        <v>14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</row>
    <row r="37" spans="1:32" ht="20.25" customHeight="1" x14ac:dyDescent="0.3">
      <c r="A37" s="31" t="s">
        <v>4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52" t="e">
        <f>AVERAGE(B37:AE37)</f>
        <v>#DIV/0!</v>
      </c>
    </row>
    <row r="38" spans="1:32" ht="20.25" customHeight="1" x14ac:dyDescent="0.3">
      <c r="A38" s="31" t="s">
        <v>15</v>
      </c>
      <c r="B38" s="52">
        <f t="shared" ref="B38:AE38" si="4">SUM(B37,B35,B28,B15,B8)</f>
        <v>0</v>
      </c>
      <c r="C38" s="52">
        <f t="shared" si="4"/>
        <v>0</v>
      </c>
      <c r="D38" s="52">
        <f t="shared" si="4"/>
        <v>0</v>
      </c>
      <c r="E38" s="52">
        <f t="shared" si="4"/>
        <v>0</v>
      </c>
      <c r="F38" s="52">
        <f t="shared" si="4"/>
        <v>0</v>
      </c>
      <c r="G38" s="52">
        <f t="shared" si="4"/>
        <v>0</v>
      </c>
      <c r="H38" s="52">
        <f t="shared" si="4"/>
        <v>0</v>
      </c>
      <c r="I38" s="52">
        <f t="shared" si="4"/>
        <v>0</v>
      </c>
      <c r="J38" s="52">
        <f t="shared" si="4"/>
        <v>0</v>
      </c>
      <c r="K38" s="52">
        <f t="shared" si="4"/>
        <v>0</v>
      </c>
      <c r="L38" s="52">
        <f t="shared" si="4"/>
        <v>0</v>
      </c>
      <c r="M38" s="52">
        <f t="shared" si="4"/>
        <v>0</v>
      </c>
      <c r="N38" s="52">
        <f t="shared" si="4"/>
        <v>0</v>
      </c>
      <c r="O38" s="52">
        <f t="shared" si="4"/>
        <v>0</v>
      </c>
      <c r="P38" s="52">
        <f t="shared" si="4"/>
        <v>0</v>
      </c>
      <c r="Q38" s="52">
        <f t="shared" si="4"/>
        <v>0</v>
      </c>
      <c r="R38" s="52">
        <f t="shared" si="4"/>
        <v>0</v>
      </c>
      <c r="S38" s="52">
        <f t="shared" si="4"/>
        <v>0</v>
      </c>
      <c r="T38" s="52">
        <f t="shared" si="4"/>
        <v>0</v>
      </c>
      <c r="U38" s="52">
        <f t="shared" si="4"/>
        <v>0</v>
      </c>
      <c r="V38" s="52">
        <f t="shared" si="4"/>
        <v>0</v>
      </c>
      <c r="W38" s="52">
        <f t="shared" si="4"/>
        <v>0</v>
      </c>
      <c r="X38" s="52">
        <f t="shared" si="4"/>
        <v>0</v>
      </c>
      <c r="Y38" s="52">
        <f t="shared" si="4"/>
        <v>0</v>
      </c>
      <c r="Z38" s="52">
        <f t="shared" si="4"/>
        <v>0</v>
      </c>
      <c r="AA38" s="52">
        <f t="shared" si="4"/>
        <v>0</v>
      </c>
      <c r="AB38" s="52">
        <f t="shared" si="4"/>
        <v>0</v>
      </c>
      <c r="AC38" s="52">
        <f t="shared" si="4"/>
        <v>0</v>
      </c>
      <c r="AD38" s="52">
        <f t="shared" si="4"/>
        <v>0</v>
      </c>
      <c r="AE38" s="52">
        <f t="shared" si="4"/>
        <v>0</v>
      </c>
      <c r="AF38" s="52">
        <f>AVERAGE(B38:AE38)</f>
        <v>0</v>
      </c>
    </row>
    <row r="39" spans="1:32" ht="20.25" customHeight="1" x14ac:dyDescent="0.3">
      <c r="A39" s="31" t="s">
        <v>16</v>
      </c>
      <c r="B39" s="52">
        <f t="shared" ref="B39:AE39" si="5">-SUM(B13+B14+B26+B27+B33+B34)</f>
        <v>0</v>
      </c>
      <c r="C39" s="52">
        <f t="shared" si="5"/>
        <v>0</v>
      </c>
      <c r="D39" s="52">
        <f t="shared" si="5"/>
        <v>0</v>
      </c>
      <c r="E39" s="52">
        <f t="shared" si="5"/>
        <v>0</v>
      </c>
      <c r="F39" s="52">
        <f t="shared" si="5"/>
        <v>0</v>
      </c>
      <c r="G39" s="52">
        <f t="shared" si="5"/>
        <v>0</v>
      </c>
      <c r="H39" s="52">
        <f t="shared" si="5"/>
        <v>0</v>
      </c>
      <c r="I39" s="52">
        <f t="shared" si="5"/>
        <v>0</v>
      </c>
      <c r="J39" s="52">
        <f t="shared" si="5"/>
        <v>0</v>
      </c>
      <c r="K39" s="52">
        <f t="shared" si="5"/>
        <v>0</v>
      </c>
      <c r="L39" s="52">
        <f t="shared" si="5"/>
        <v>0</v>
      </c>
      <c r="M39" s="52">
        <f t="shared" si="5"/>
        <v>0</v>
      </c>
      <c r="N39" s="52">
        <f t="shared" si="5"/>
        <v>0</v>
      </c>
      <c r="O39" s="52">
        <f t="shared" si="5"/>
        <v>0</v>
      </c>
      <c r="P39" s="52">
        <f t="shared" si="5"/>
        <v>0</v>
      </c>
      <c r="Q39" s="52">
        <f t="shared" si="5"/>
        <v>0</v>
      </c>
      <c r="R39" s="52">
        <f t="shared" si="5"/>
        <v>0</v>
      </c>
      <c r="S39" s="52">
        <f t="shared" si="5"/>
        <v>0</v>
      </c>
      <c r="T39" s="52">
        <f t="shared" si="5"/>
        <v>0</v>
      </c>
      <c r="U39" s="52">
        <f t="shared" si="5"/>
        <v>0</v>
      </c>
      <c r="V39" s="52">
        <f t="shared" si="5"/>
        <v>0</v>
      </c>
      <c r="W39" s="52">
        <f t="shared" si="5"/>
        <v>0</v>
      </c>
      <c r="X39" s="52">
        <f t="shared" si="5"/>
        <v>0</v>
      </c>
      <c r="Y39" s="52">
        <f t="shared" si="5"/>
        <v>0</v>
      </c>
      <c r="Z39" s="52">
        <f t="shared" si="5"/>
        <v>0</v>
      </c>
      <c r="AA39" s="52">
        <f t="shared" si="5"/>
        <v>0</v>
      </c>
      <c r="AB39" s="52">
        <f t="shared" si="5"/>
        <v>0</v>
      </c>
      <c r="AC39" s="52">
        <f t="shared" si="5"/>
        <v>0</v>
      </c>
      <c r="AD39" s="52">
        <f t="shared" si="5"/>
        <v>0</v>
      </c>
      <c r="AE39" s="52">
        <f t="shared" si="5"/>
        <v>0</v>
      </c>
      <c r="AF39" s="52"/>
    </row>
    <row r="40" spans="1:32" ht="20.25" customHeight="1" x14ac:dyDescent="0.3">
      <c r="A40" s="32" t="s">
        <v>20</v>
      </c>
      <c r="B40" s="52">
        <f t="shared" ref="B40:AE40" si="6">B38-B39</f>
        <v>0</v>
      </c>
      <c r="C40" s="52">
        <f t="shared" si="6"/>
        <v>0</v>
      </c>
      <c r="D40" s="52">
        <f t="shared" si="6"/>
        <v>0</v>
      </c>
      <c r="E40" s="52">
        <f t="shared" si="6"/>
        <v>0</v>
      </c>
      <c r="F40" s="52">
        <f t="shared" si="6"/>
        <v>0</v>
      </c>
      <c r="G40" s="52">
        <f t="shared" si="6"/>
        <v>0</v>
      </c>
      <c r="H40" s="52">
        <f t="shared" si="6"/>
        <v>0</v>
      </c>
      <c r="I40" s="52">
        <f t="shared" si="6"/>
        <v>0</v>
      </c>
      <c r="J40" s="52">
        <f t="shared" si="6"/>
        <v>0</v>
      </c>
      <c r="K40" s="52">
        <f t="shared" si="6"/>
        <v>0</v>
      </c>
      <c r="L40" s="52">
        <f t="shared" si="6"/>
        <v>0</v>
      </c>
      <c r="M40" s="52">
        <f t="shared" si="6"/>
        <v>0</v>
      </c>
      <c r="N40" s="52">
        <f t="shared" si="6"/>
        <v>0</v>
      </c>
      <c r="O40" s="52">
        <f t="shared" si="6"/>
        <v>0</v>
      </c>
      <c r="P40" s="52">
        <f t="shared" si="6"/>
        <v>0</v>
      </c>
      <c r="Q40" s="52">
        <f t="shared" si="6"/>
        <v>0</v>
      </c>
      <c r="R40" s="52">
        <f t="shared" si="6"/>
        <v>0</v>
      </c>
      <c r="S40" s="52">
        <f t="shared" si="6"/>
        <v>0</v>
      </c>
      <c r="T40" s="52">
        <f t="shared" si="6"/>
        <v>0</v>
      </c>
      <c r="U40" s="52">
        <f t="shared" si="6"/>
        <v>0</v>
      </c>
      <c r="V40" s="52">
        <f t="shared" si="6"/>
        <v>0</v>
      </c>
      <c r="W40" s="52">
        <f t="shared" si="6"/>
        <v>0</v>
      </c>
      <c r="X40" s="52">
        <f t="shared" si="6"/>
        <v>0</v>
      </c>
      <c r="Y40" s="52">
        <f t="shared" si="6"/>
        <v>0</v>
      </c>
      <c r="Z40" s="52">
        <f t="shared" si="6"/>
        <v>0</v>
      </c>
      <c r="AA40" s="52">
        <f t="shared" si="6"/>
        <v>0</v>
      </c>
      <c r="AB40" s="52">
        <f t="shared" si="6"/>
        <v>0</v>
      </c>
      <c r="AC40" s="52">
        <f t="shared" si="6"/>
        <v>0</v>
      </c>
      <c r="AD40" s="52">
        <f t="shared" si="6"/>
        <v>0</v>
      </c>
      <c r="AE40" s="52">
        <f t="shared" si="6"/>
        <v>0</v>
      </c>
      <c r="AF40" s="52">
        <f>AVERAGE(B40:AE40)</f>
        <v>0</v>
      </c>
    </row>
    <row r="41" spans="1:32" ht="20.25" customHeight="1" x14ac:dyDescent="0.35">
      <c r="A41" s="32"/>
      <c r="B41" s="20"/>
      <c r="C41" s="36"/>
      <c r="D41" s="36"/>
      <c r="E41" s="36"/>
      <c r="F41" s="36"/>
      <c r="G41" s="36"/>
      <c r="H41" s="41"/>
      <c r="I41" s="42"/>
      <c r="J41" s="42"/>
      <c r="K41" s="42"/>
      <c r="L41" s="42"/>
      <c r="M41" s="42"/>
      <c r="N41" s="42"/>
      <c r="O41" s="42"/>
      <c r="P41" s="42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0"/>
    </row>
    <row r="42" spans="1:32" ht="20.25" customHeight="1" x14ac:dyDescent="0.35">
      <c r="A42" s="31" t="s">
        <v>32</v>
      </c>
      <c r="B42" s="35"/>
      <c r="C42" s="35"/>
      <c r="D42" s="35"/>
      <c r="E42" s="35"/>
      <c r="F42" s="35"/>
      <c r="G42" s="35"/>
      <c r="H42" s="35"/>
      <c r="I42" s="44"/>
      <c r="J42" s="44"/>
      <c r="K42" s="44"/>
      <c r="L42" s="44"/>
      <c r="M42" s="44"/>
      <c r="N42" s="44"/>
      <c r="O42" s="44"/>
      <c r="P42" s="44"/>
      <c r="Q42" s="41"/>
      <c r="R42" s="41"/>
      <c r="S42" s="35"/>
      <c r="T42" s="35"/>
      <c r="U42" s="35"/>
      <c r="V42" s="35"/>
      <c r="W42" s="35"/>
      <c r="X42" s="35"/>
      <c r="Y42" s="35"/>
      <c r="Z42" s="44"/>
      <c r="AA42" s="44"/>
      <c r="AB42" s="44"/>
      <c r="AC42" s="44"/>
      <c r="AD42" s="44"/>
      <c r="AE42" s="44"/>
      <c r="AF42" s="46"/>
    </row>
    <row r="43" spans="1:32" ht="20.25" customHeight="1" x14ac:dyDescent="0.35">
      <c r="A43" s="49" t="s">
        <v>33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0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43"/>
  <sheetViews>
    <sheetView zoomScale="55" zoomScaleNormal="55" zoomScalePageLayoutView="55" workbookViewId="0">
      <pane xSplit="1" ySplit="4" topLeftCell="F5" activePane="bottomRight" state="frozen"/>
      <selection pane="topRight" activeCell="B1" sqref="B1"/>
      <selection pane="bottomLeft" activeCell="A12" sqref="A12"/>
      <selection pane="bottomRight" activeCell="O23" sqref="O23"/>
    </sheetView>
  </sheetViews>
  <sheetFormatPr defaultColWidth="11.5546875" defaultRowHeight="20.25" customHeight="1" x14ac:dyDescent="0.35"/>
  <cols>
    <col min="1" max="1" width="32.21875" style="49" customWidth="1"/>
    <col min="2" max="32" width="8.21875" style="49" customWidth="1"/>
    <col min="33" max="33" width="11.77734375" style="82" customWidth="1"/>
    <col min="34" max="34" width="17.5546875" style="49" customWidth="1"/>
    <col min="35" max="35" width="8.21875" style="49" customWidth="1"/>
    <col min="36" max="16384" width="11.5546875" style="49"/>
  </cols>
  <sheetData>
    <row r="1" spans="1:34" ht="20.25" customHeight="1" x14ac:dyDescent="0.35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45"/>
    </row>
    <row r="2" spans="1:34" ht="20.25" customHeight="1" x14ac:dyDescent="0.35">
      <c r="A2" s="27">
        <v>44896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45"/>
    </row>
    <row r="3" spans="1:34" ht="20.25" customHeight="1" x14ac:dyDescent="0.35">
      <c r="A3" s="29" t="s">
        <v>19</v>
      </c>
      <c r="Z3" s="50"/>
      <c r="AA3" s="75"/>
      <c r="AB3" s="50"/>
      <c r="AC3" s="50"/>
      <c r="AD3" s="50"/>
      <c r="AE3" s="50"/>
      <c r="AF3" s="50"/>
      <c r="AG3" s="152"/>
      <c r="AH3" s="151" t="s">
        <v>39</v>
      </c>
    </row>
    <row r="4" spans="1:34" ht="20.25" customHeight="1" x14ac:dyDescent="0.35">
      <c r="A4" s="31"/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74">
        <v>8</v>
      </c>
      <c r="J4" s="74">
        <v>9</v>
      </c>
      <c r="K4" s="74">
        <v>10</v>
      </c>
      <c r="L4" s="74">
        <v>11</v>
      </c>
      <c r="M4" s="74">
        <v>12</v>
      </c>
      <c r="N4" s="74">
        <v>13</v>
      </c>
      <c r="O4" s="74">
        <v>14</v>
      </c>
      <c r="P4" s="74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63">
        <v>29</v>
      </c>
      <c r="AE4" s="63">
        <v>30</v>
      </c>
      <c r="AF4" s="63">
        <v>31</v>
      </c>
      <c r="AG4" s="156" t="s">
        <v>28</v>
      </c>
      <c r="AH4" s="151" t="s">
        <v>38</v>
      </c>
    </row>
    <row r="5" spans="1:34" ht="20.25" customHeight="1" x14ac:dyDescent="0.35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76"/>
      <c r="AH5" s="33"/>
    </row>
    <row r="6" spans="1:34" ht="20.25" customHeight="1" x14ac:dyDescent="0.3">
      <c r="A6" s="31" t="s">
        <v>1</v>
      </c>
      <c r="B6" s="96"/>
      <c r="C6" s="96"/>
      <c r="D6" s="105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62"/>
      <c r="AH6" s="33" t="s">
        <v>35</v>
      </c>
    </row>
    <row r="7" spans="1:34" ht="20.25" customHeight="1" x14ac:dyDescent="0.3">
      <c r="A7" s="31" t="s">
        <v>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62"/>
      <c r="AH7" s="33" t="s">
        <v>34</v>
      </c>
    </row>
    <row r="8" spans="1:34" ht="20.25" customHeight="1" x14ac:dyDescent="0.3">
      <c r="A8" s="31"/>
      <c r="B8" s="103">
        <f t="shared" ref="B8:AF8" si="0">SUM(B6:B7)</f>
        <v>0</v>
      </c>
      <c r="C8" s="103">
        <f t="shared" si="0"/>
        <v>0</v>
      </c>
      <c r="D8" s="103">
        <f t="shared" si="0"/>
        <v>0</v>
      </c>
      <c r="E8" s="103">
        <f t="shared" si="0"/>
        <v>0</v>
      </c>
      <c r="F8" s="103">
        <f t="shared" si="0"/>
        <v>0</v>
      </c>
      <c r="G8" s="103">
        <f t="shared" si="0"/>
        <v>0</v>
      </c>
      <c r="H8" s="103">
        <f t="shared" si="0"/>
        <v>0</v>
      </c>
      <c r="I8" s="103">
        <f t="shared" si="0"/>
        <v>0</v>
      </c>
      <c r="J8" s="103">
        <f t="shared" si="0"/>
        <v>0</v>
      </c>
      <c r="K8" s="103">
        <f t="shared" si="0"/>
        <v>0</v>
      </c>
      <c r="L8" s="103">
        <f t="shared" si="0"/>
        <v>0</v>
      </c>
      <c r="M8" s="103">
        <f t="shared" si="0"/>
        <v>0</v>
      </c>
      <c r="N8" s="103">
        <f t="shared" si="0"/>
        <v>0</v>
      </c>
      <c r="O8" s="103">
        <f t="shared" si="0"/>
        <v>0</v>
      </c>
      <c r="P8" s="103">
        <f t="shared" si="0"/>
        <v>0</v>
      </c>
      <c r="Q8" s="103">
        <f t="shared" si="0"/>
        <v>0</v>
      </c>
      <c r="R8" s="103">
        <f t="shared" si="0"/>
        <v>0</v>
      </c>
      <c r="S8" s="103">
        <f t="shared" si="0"/>
        <v>0</v>
      </c>
      <c r="T8" s="103">
        <f t="shared" si="0"/>
        <v>0</v>
      </c>
      <c r="U8" s="103">
        <f t="shared" si="0"/>
        <v>0</v>
      </c>
      <c r="V8" s="103">
        <f t="shared" si="0"/>
        <v>0</v>
      </c>
      <c r="W8" s="103">
        <f t="shared" si="0"/>
        <v>0</v>
      </c>
      <c r="X8" s="103">
        <f t="shared" si="0"/>
        <v>0</v>
      </c>
      <c r="Y8" s="103">
        <f t="shared" si="0"/>
        <v>0</v>
      </c>
      <c r="Z8" s="103">
        <f t="shared" si="0"/>
        <v>0</v>
      </c>
      <c r="AA8" s="103">
        <f t="shared" si="0"/>
        <v>0</v>
      </c>
      <c r="AB8" s="103">
        <f t="shared" si="0"/>
        <v>0</v>
      </c>
      <c r="AC8" s="103">
        <f t="shared" si="0"/>
        <v>0</v>
      </c>
      <c r="AD8" s="103">
        <f t="shared" si="0"/>
        <v>0</v>
      </c>
      <c r="AE8" s="103">
        <f t="shared" si="0"/>
        <v>0</v>
      </c>
      <c r="AF8" s="103">
        <f t="shared" si="0"/>
        <v>0</v>
      </c>
      <c r="AG8" s="103">
        <f>AVERAGE(B8:AF8)</f>
        <v>0</v>
      </c>
      <c r="AH8" s="80">
        <v>0</v>
      </c>
    </row>
    <row r="9" spans="1:34" ht="20.25" customHeight="1" x14ac:dyDescent="0.35">
      <c r="A9" s="32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24"/>
    </row>
    <row r="10" spans="1:34" ht="20.25" customHeight="1" x14ac:dyDescent="0.35">
      <c r="A10" s="31" t="s">
        <v>18</v>
      </c>
      <c r="B10" s="57"/>
      <c r="C10" s="57"/>
      <c r="D10" s="57"/>
      <c r="E10" s="57"/>
      <c r="F10" s="57"/>
      <c r="G10" s="57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24"/>
      <c r="AH10" s="89" t="s">
        <v>36</v>
      </c>
    </row>
    <row r="11" spans="1:34" ht="20.25" customHeight="1" x14ac:dyDescent="0.35">
      <c r="A11" s="33" t="s">
        <v>26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24"/>
      <c r="AH11" s="80">
        <v>0</v>
      </c>
    </row>
    <row r="12" spans="1:34" ht="20.25" customHeight="1" x14ac:dyDescent="0.35">
      <c r="A12" s="31" t="s">
        <v>5</v>
      </c>
      <c r="B12" s="55"/>
      <c r="C12" s="55"/>
      <c r="D12" s="55"/>
      <c r="E12" s="55"/>
      <c r="F12" s="55"/>
      <c r="G12" s="55"/>
      <c r="H12" s="55"/>
      <c r="I12" s="55"/>
      <c r="J12" s="55"/>
      <c r="K12" s="51"/>
      <c r="L12" s="55"/>
      <c r="M12" s="55"/>
      <c r="N12" s="55"/>
      <c r="O12" s="55"/>
      <c r="P12" s="55"/>
      <c r="Q12" s="55"/>
      <c r="R12" s="55"/>
      <c r="S12" s="51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24"/>
    </row>
    <row r="13" spans="1:34" ht="20.25" customHeight="1" x14ac:dyDescent="0.35">
      <c r="A13" s="31" t="s">
        <v>6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24"/>
    </row>
    <row r="14" spans="1:34" ht="20.25" customHeight="1" x14ac:dyDescent="0.35">
      <c r="A14" s="31" t="s">
        <v>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24"/>
    </row>
    <row r="15" spans="1:34" ht="20.25" customHeight="1" x14ac:dyDescent="0.3">
      <c r="A15" s="31"/>
      <c r="B15" s="52">
        <f t="shared" ref="B15:AF15" si="1">SUM(B10:B14)</f>
        <v>0</v>
      </c>
      <c r="C15" s="52">
        <f t="shared" si="1"/>
        <v>0</v>
      </c>
      <c r="D15" s="52">
        <f t="shared" si="1"/>
        <v>0</v>
      </c>
      <c r="E15" s="52">
        <f t="shared" si="1"/>
        <v>0</v>
      </c>
      <c r="F15" s="52">
        <f t="shared" si="1"/>
        <v>0</v>
      </c>
      <c r="G15" s="52">
        <f t="shared" si="1"/>
        <v>0</v>
      </c>
      <c r="H15" s="52">
        <f t="shared" si="1"/>
        <v>0</v>
      </c>
      <c r="I15" s="52">
        <f t="shared" si="1"/>
        <v>0</v>
      </c>
      <c r="J15" s="52">
        <f t="shared" si="1"/>
        <v>0</v>
      </c>
      <c r="K15" s="52">
        <f t="shared" si="1"/>
        <v>0</v>
      </c>
      <c r="L15" s="52">
        <f t="shared" si="1"/>
        <v>0</v>
      </c>
      <c r="M15" s="52">
        <f t="shared" si="1"/>
        <v>0</v>
      </c>
      <c r="N15" s="52">
        <f t="shared" si="1"/>
        <v>0</v>
      </c>
      <c r="O15" s="52">
        <f t="shared" si="1"/>
        <v>0</v>
      </c>
      <c r="P15" s="52">
        <f t="shared" si="1"/>
        <v>0</v>
      </c>
      <c r="Q15" s="52">
        <f t="shared" si="1"/>
        <v>0</v>
      </c>
      <c r="R15" s="52">
        <f t="shared" si="1"/>
        <v>0</v>
      </c>
      <c r="S15" s="52">
        <f t="shared" si="1"/>
        <v>0</v>
      </c>
      <c r="T15" s="52">
        <f t="shared" si="1"/>
        <v>0</v>
      </c>
      <c r="U15" s="52">
        <f t="shared" si="1"/>
        <v>0</v>
      </c>
      <c r="V15" s="52">
        <f t="shared" si="1"/>
        <v>0</v>
      </c>
      <c r="W15" s="52">
        <f t="shared" si="1"/>
        <v>0</v>
      </c>
      <c r="X15" s="52">
        <f t="shared" si="1"/>
        <v>0</v>
      </c>
      <c r="Y15" s="52">
        <f t="shared" si="1"/>
        <v>0</v>
      </c>
      <c r="Z15" s="52">
        <f t="shared" si="1"/>
        <v>0</v>
      </c>
      <c r="AA15" s="52">
        <f t="shared" si="1"/>
        <v>0</v>
      </c>
      <c r="AB15" s="52">
        <f t="shared" si="1"/>
        <v>0</v>
      </c>
      <c r="AC15" s="52">
        <f t="shared" si="1"/>
        <v>0</v>
      </c>
      <c r="AD15" s="52">
        <f t="shared" si="1"/>
        <v>0</v>
      </c>
      <c r="AE15" s="52">
        <f t="shared" si="1"/>
        <v>0</v>
      </c>
      <c r="AF15" s="52">
        <f t="shared" si="1"/>
        <v>0</v>
      </c>
      <c r="AG15" s="114">
        <f>AVERAGE(B15:AF15)</f>
        <v>0</v>
      </c>
    </row>
    <row r="16" spans="1:34" ht="20.25" customHeight="1" x14ac:dyDescent="0.35">
      <c r="A16" s="34" t="s">
        <v>40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24"/>
    </row>
    <row r="17" spans="1:34" ht="20.25" customHeight="1" x14ac:dyDescent="0.35">
      <c r="A17" s="35" t="s">
        <v>8</v>
      </c>
      <c r="B17" s="108"/>
      <c r="C17" s="108"/>
      <c r="D17" s="108"/>
      <c r="E17" s="108"/>
      <c r="F17" s="108"/>
      <c r="G17" s="108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24"/>
      <c r="AH17" s="89" t="s">
        <v>36</v>
      </c>
    </row>
    <row r="18" spans="1:34" ht="20.25" customHeight="1" x14ac:dyDescent="0.35">
      <c r="A18" s="41" t="s">
        <v>26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24"/>
      <c r="AH18" s="80">
        <v>0</v>
      </c>
    </row>
    <row r="19" spans="1:34" ht="20.25" customHeight="1" x14ac:dyDescent="0.35">
      <c r="A19" s="35" t="s">
        <v>9</v>
      </c>
      <c r="B19" s="110"/>
      <c r="C19" s="110"/>
      <c r="D19" s="110"/>
      <c r="E19" s="110"/>
      <c r="F19" s="110"/>
      <c r="G19" s="110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24"/>
    </row>
    <row r="20" spans="1:34" ht="20.25" customHeight="1" x14ac:dyDescent="0.35">
      <c r="A20" s="35" t="s">
        <v>23</v>
      </c>
      <c r="B20" s="111"/>
      <c r="C20" s="111"/>
      <c r="D20" s="111"/>
      <c r="E20" s="111"/>
      <c r="F20" s="111"/>
      <c r="G20" s="111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24"/>
    </row>
    <row r="21" spans="1:34" ht="20.25" customHeight="1" x14ac:dyDescent="0.35">
      <c r="A21" s="35" t="s">
        <v>22</v>
      </c>
      <c r="B21" s="63"/>
      <c r="C21" s="63"/>
      <c r="D21" s="63"/>
      <c r="E21" s="63"/>
      <c r="F21" s="63"/>
      <c r="G21" s="63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24"/>
    </row>
    <row r="22" spans="1:34" ht="20.25" customHeight="1" x14ac:dyDescent="0.35">
      <c r="A22" s="35" t="s">
        <v>24</v>
      </c>
      <c r="B22" s="74"/>
      <c r="C22" s="74"/>
      <c r="D22" s="74"/>
      <c r="E22" s="74"/>
      <c r="F22" s="74"/>
      <c r="G22" s="74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24"/>
    </row>
    <row r="23" spans="1:34" ht="20.25" customHeight="1" x14ac:dyDescent="0.35">
      <c r="A23" s="35" t="s">
        <v>25</v>
      </c>
      <c r="B23" s="74"/>
      <c r="C23" s="74"/>
      <c r="D23" s="74"/>
      <c r="E23" s="74"/>
      <c r="F23" s="74"/>
      <c r="G23" s="74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24"/>
      <c r="AH23" s="31"/>
    </row>
    <row r="24" spans="1:34" ht="20.25" customHeight="1" x14ac:dyDescent="0.35">
      <c r="A24" s="35" t="s">
        <v>17</v>
      </c>
      <c r="B24" s="74"/>
      <c r="C24" s="74"/>
      <c r="D24" s="74"/>
      <c r="E24" s="74"/>
      <c r="F24" s="74"/>
      <c r="G24" s="74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24"/>
    </row>
    <row r="25" spans="1:34" ht="20.25" customHeight="1" x14ac:dyDescent="0.35">
      <c r="A25" s="35" t="s">
        <v>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61"/>
      <c r="AB25" s="61"/>
      <c r="AC25" s="61"/>
      <c r="AD25" s="61"/>
      <c r="AE25" s="61"/>
      <c r="AF25" s="61"/>
      <c r="AG25" s="24"/>
    </row>
    <row r="26" spans="1:34" ht="20.25" customHeight="1" x14ac:dyDescent="0.35">
      <c r="A26" s="35" t="s">
        <v>10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24"/>
    </row>
    <row r="27" spans="1:34" ht="20.25" customHeight="1" x14ac:dyDescent="0.35">
      <c r="A27" s="35" t="s">
        <v>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24"/>
    </row>
    <row r="28" spans="1:34" ht="20.25" customHeight="1" x14ac:dyDescent="0.35">
      <c r="A28" s="31"/>
      <c r="B28" s="52">
        <f>SUM(B17+B18+B19+B24+B25+B26+B27)</f>
        <v>0</v>
      </c>
      <c r="C28" s="52">
        <f t="shared" ref="C28:AF28" si="2">SUM(C17+C18+C19+C24+C25+C26+C27)</f>
        <v>0</v>
      </c>
      <c r="D28" s="52">
        <f t="shared" si="2"/>
        <v>0</v>
      </c>
      <c r="E28" s="52">
        <f t="shared" si="2"/>
        <v>0</v>
      </c>
      <c r="F28" s="52">
        <f t="shared" si="2"/>
        <v>0</v>
      </c>
      <c r="G28" s="52">
        <f t="shared" si="2"/>
        <v>0</v>
      </c>
      <c r="H28" s="52">
        <f t="shared" si="2"/>
        <v>0</v>
      </c>
      <c r="I28" s="52">
        <f t="shared" si="2"/>
        <v>0</v>
      </c>
      <c r="J28" s="52">
        <f t="shared" si="2"/>
        <v>0</v>
      </c>
      <c r="K28" s="52">
        <f t="shared" si="2"/>
        <v>0</v>
      </c>
      <c r="L28" s="52">
        <f t="shared" si="2"/>
        <v>0</v>
      </c>
      <c r="M28" s="52">
        <f t="shared" si="2"/>
        <v>0</v>
      </c>
      <c r="N28" s="52">
        <f t="shared" si="2"/>
        <v>0</v>
      </c>
      <c r="O28" s="52">
        <f t="shared" si="2"/>
        <v>0</v>
      </c>
      <c r="P28" s="52">
        <f t="shared" si="2"/>
        <v>0</v>
      </c>
      <c r="Q28" s="52">
        <f t="shared" si="2"/>
        <v>0</v>
      </c>
      <c r="R28" s="52">
        <f t="shared" si="2"/>
        <v>0</v>
      </c>
      <c r="S28" s="52">
        <f t="shared" si="2"/>
        <v>0</v>
      </c>
      <c r="T28" s="52">
        <f t="shared" si="2"/>
        <v>0</v>
      </c>
      <c r="U28" s="52">
        <f t="shared" si="2"/>
        <v>0</v>
      </c>
      <c r="V28" s="52">
        <f t="shared" si="2"/>
        <v>0</v>
      </c>
      <c r="W28" s="52">
        <f t="shared" si="2"/>
        <v>0</v>
      </c>
      <c r="X28" s="52">
        <f t="shared" si="2"/>
        <v>0</v>
      </c>
      <c r="Y28" s="52">
        <f t="shared" si="2"/>
        <v>0</v>
      </c>
      <c r="Z28" s="52">
        <f t="shared" si="2"/>
        <v>0</v>
      </c>
      <c r="AA28" s="52">
        <f t="shared" si="2"/>
        <v>0</v>
      </c>
      <c r="AB28" s="52">
        <f t="shared" si="2"/>
        <v>0</v>
      </c>
      <c r="AC28" s="52">
        <f t="shared" si="2"/>
        <v>0</v>
      </c>
      <c r="AD28" s="52">
        <f t="shared" si="2"/>
        <v>0</v>
      </c>
      <c r="AE28" s="52">
        <f t="shared" si="2"/>
        <v>0</v>
      </c>
      <c r="AF28" s="52">
        <f t="shared" si="2"/>
        <v>0</v>
      </c>
      <c r="AG28" s="24">
        <f>AVERAGE(B28:AF28)</f>
        <v>0</v>
      </c>
      <c r="AH28" s="33"/>
    </row>
    <row r="29" spans="1:34" ht="20.25" customHeight="1" x14ac:dyDescent="0.35">
      <c r="A29" s="32" t="s">
        <v>11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24"/>
      <c r="AH29" s="33" t="s">
        <v>37</v>
      </c>
    </row>
    <row r="30" spans="1:34" ht="20.25" customHeight="1" x14ac:dyDescent="0.35">
      <c r="A30" s="31" t="s">
        <v>12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24"/>
      <c r="AH30" s="33" t="s">
        <v>34</v>
      </c>
    </row>
    <row r="31" spans="1:34" ht="20.25" customHeight="1" x14ac:dyDescent="0.35">
      <c r="A31" s="31" t="s">
        <v>27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24">
        <f>SUM(B31:AF31)</f>
        <v>0</v>
      </c>
      <c r="AH31" s="115">
        <v>0</v>
      </c>
    </row>
    <row r="32" spans="1:34" ht="20.25" customHeight="1" x14ac:dyDescent="0.35">
      <c r="A32" s="31" t="s">
        <v>4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24"/>
    </row>
    <row r="33" spans="1:33" ht="20.25" customHeight="1" x14ac:dyDescent="0.35">
      <c r="A33" s="31" t="s">
        <v>13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24"/>
    </row>
    <row r="34" spans="1:33" ht="20.25" customHeight="1" x14ac:dyDescent="0.35">
      <c r="A34" s="31" t="s">
        <v>10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24"/>
    </row>
    <row r="35" spans="1:33" ht="20.25" customHeight="1" x14ac:dyDescent="0.35">
      <c r="A35" s="32"/>
      <c r="B35" s="109">
        <f t="shared" ref="B35:AF35" si="3">SUM(B30:B34)</f>
        <v>0</v>
      </c>
      <c r="C35" s="52">
        <f t="shared" si="3"/>
        <v>0</v>
      </c>
      <c r="D35" s="52">
        <f t="shared" si="3"/>
        <v>0</v>
      </c>
      <c r="E35" s="52">
        <f t="shared" si="3"/>
        <v>0</v>
      </c>
      <c r="F35" s="52">
        <f t="shared" si="3"/>
        <v>0</v>
      </c>
      <c r="G35" s="52">
        <f t="shared" si="3"/>
        <v>0</v>
      </c>
      <c r="H35" s="52">
        <f t="shared" si="3"/>
        <v>0</v>
      </c>
      <c r="I35" s="52">
        <f t="shared" si="3"/>
        <v>0</v>
      </c>
      <c r="J35" s="52">
        <f t="shared" si="3"/>
        <v>0</v>
      </c>
      <c r="K35" s="52">
        <f t="shared" si="3"/>
        <v>0</v>
      </c>
      <c r="L35" s="52">
        <f t="shared" si="3"/>
        <v>0</v>
      </c>
      <c r="M35" s="52">
        <f t="shared" si="3"/>
        <v>0</v>
      </c>
      <c r="N35" s="52">
        <f t="shared" si="3"/>
        <v>0</v>
      </c>
      <c r="O35" s="52">
        <f t="shared" si="3"/>
        <v>0</v>
      </c>
      <c r="P35" s="52">
        <f t="shared" si="3"/>
        <v>0</v>
      </c>
      <c r="Q35" s="52">
        <f t="shared" si="3"/>
        <v>0</v>
      </c>
      <c r="R35" s="52">
        <f t="shared" si="3"/>
        <v>0</v>
      </c>
      <c r="S35" s="52">
        <f t="shared" si="3"/>
        <v>0</v>
      </c>
      <c r="T35" s="52">
        <f t="shared" si="3"/>
        <v>0</v>
      </c>
      <c r="U35" s="52">
        <f t="shared" si="3"/>
        <v>0</v>
      </c>
      <c r="V35" s="52">
        <f t="shared" si="3"/>
        <v>0</v>
      </c>
      <c r="W35" s="52">
        <f t="shared" si="3"/>
        <v>0</v>
      </c>
      <c r="X35" s="52">
        <f t="shared" si="3"/>
        <v>0</v>
      </c>
      <c r="Y35" s="52">
        <f t="shared" si="3"/>
        <v>0</v>
      </c>
      <c r="Z35" s="52">
        <f t="shared" si="3"/>
        <v>0</v>
      </c>
      <c r="AA35" s="52">
        <f t="shared" si="3"/>
        <v>0</v>
      </c>
      <c r="AB35" s="52">
        <f t="shared" si="3"/>
        <v>0</v>
      </c>
      <c r="AC35" s="52">
        <f t="shared" si="3"/>
        <v>0</v>
      </c>
      <c r="AD35" s="52">
        <f t="shared" si="3"/>
        <v>0</v>
      </c>
      <c r="AE35" s="52">
        <f t="shared" si="3"/>
        <v>0</v>
      </c>
      <c r="AF35" s="52">
        <f t="shared" si="3"/>
        <v>0</v>
      </c>
      <c r="AG35" s="24">
        <f>AVERAGE(B35:AF35)</f>
        <v>0</v>
      </c>
    </row>
    <row r="36" spans="1:33" ht="20.25" customHeight="1" x14ac:dyDescent="0.35">
      <c r="A36" s="32" t="s">
        <v>14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24"/>
    </row>
    <row r="37" spans="1:33" ht="20.25" customHeight="1" x14ac:dyDescent="0.35">
      <c r="A37" s="31" t="s">
        <v>4</v>
      </c>
      <c r="B37" s="107"/>
      <c r="C37" s="107"/>
      <c r="D37" s="107"/>
      <c r="E37" s="107">
        <v>0</v>
      </c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24">
        <f>AVERAGE(B37:AF37)</f>
        <v>0</v>
      </c>
    </row>
    <row r="38" spans="1:33" ht="20.25" customHeight="1" x14ac:dyDescent="0.35">
      <c r="A38" s="31" t="s">
        <v>15</v>
      </c>
      <c r="B38" s="52">
        <f t="shared" ref="B38:AF38" si="4">SUM(B37,B35,B28,B15,B8)</f>
        <v>0</v>
      </c>
      <c r="C38" s="52">
        <f t="shared" si="4"/>
        <v>0</v>
      </c>
      <c r="D38" s="52">
        <f t="shared" si="4"/>
        <v>0</v>
      </c>
      <c r="E38" s="52">
        <f t="shared" si="4"/>
        <v>0</v>
      </c>
      <c r="F38" s="52">
        <f t="shared" si="4"/>
        <v>0</v>
      </c>
      <c r="G38" s="52">
        <f t="shared" si="4"/>
        <v>0</v>
      </c>
      <c r="H38" s="52">
        <f t="shared" si="4"/>
        <v>0</v>
      </c>
      <c r="I38" s="52">
        <f t="shared" si="4"/>
        <v>0</v>
      </c>
      <c r="J38" s="52">
        <f t="shared" si="4"/>
        <v>0</v>
      </c>
      <c r="K38" s="52">
        <f t="shared" si="4"/>
        <v>0</v>
      </c>
      <c r="L38" s="52">
        <f t="shared" si="4"/>
        <v>0</v>
      </c>
      <c r="M38" s="52">
        <f t="shared" si="4"/>
        <v>0</v>
      </c>
      <c r="N38" s="52">
        <f t="shared" si="4"/>
        <v>0</v>
      </c>
      <c r="O38" s="52">
        <f t="shared" si="4"/>
        <v>0</v>
      </c>
      <c r="P38" s="52">
        <f t="shared" si="4"/>
        <v>0</v>
      </c>
      <c r="Q38" s="52">
        <f t="shared" si="4"/>
        <v>0</v>
      </c>
      <c r="R38" s="52">
        <f t="shared" si="4"/>
        <v>0</v>
      </c>
      <c r="S38" s="52">
        <f t="shared" si="4"/>
        <v>0</v>
      </c>
      <c r="T38" s="52">
        <f t="shared" si="4"/>
        <v>0</v>
      </c>
      <c r="U38" s="52">
        <f t="shared" si="4"/>
        <v>0</v>
      </c>
      <c r="V38" s="52">
        <f t="shared" si="4"/>
        <v>0</v>
      </c>
      <c r="W38" s="52">
        <f t="shared" si="4"/>
        <v>0</v>
      </c>
      <c r="X38" s="52">
        <f t="shared" si="4"/>
        <v>0</v>
      </c>
      <c r="Y38" s="52">
        <f t="shared" si="4"/>
        <v>0</v>
      </c>
      <c r="Z38" s="52">
        <f t="shared" si="4"/>
        <v>0</v>
      </c>
      <c r="AA38" s="52">
        <f t="shared" si="4"/>
        <v>0</v>
      </c>
      <c r="AB38" s="52">
        <f t="shared" si="4"/>
        <v>0</v>
      </c>
      <c r="AC38" s="52">
        <f t="shared" si="4"/>
        <v>0</v>
      </c>
      <c r="AD38" s="52">
        <f t="shared" si="4"/>
        <v>0</v>
      </c>
      <c r="AE38" s="52">
        <f t="shared" si="4"/>
        <v>0</v>
      </c>
      <c r="AF38" s="52">
        <f t="shared" si="4"/>
        <v>0</v>
      </c>
      <c r="AG38" s="24">
        <f>AVERAGE(B38:AF38)</f>
        <v>0</v>
      </c>
    </row>
    <row r="39" spans="1:33" ht="20.25" customHeight="1" x14ac:dyDescent="0.35">
      <c r="A39" s="31" t="s">
        <v>16</v>
      </c>
      <c r="B39" s="52">
        <f t="shared" ref="B39:AF39" si="5">-SUM(B13+B14+B26+B27+B33+B34)</f>
        <v>0</v>
      </c>
      <c r="C39" s="52">
        <f t="shared" si="5"/>
        <v>0</v>
      </c>
      <c r="D39" s="52">
        <f t="shared" si="5"/>
        <v>0</v>
      </c>
      <c r="E39" s="52">
        <f t="shared" si="5"/>
        <v>0</v>
      </c>
      <c r="F39" s="52">
        <f t="shared" si="5"/>
        <v>0</v>
      </c>
      <c r="G39" s="52">
        <f t="shared" si="5"/>
        <v>0</v>
      </c>
      <c r="H39" s="52">
        <f t="shared" si="5"/>
        <v>0</v>
      </c>
      <c r="I39" s="52">
        <f t="shared" si="5"/>
        <v>0</v>
      </c>
      <c r="J39" s="52">
        <f t="shared" si="5"/>
        <v>0</v>
      </c>
      <c r="K39" s="52">
        <f t="shared" si="5"/>
        <v>0</v>
      </c>
      <c r="L39" s="52">
        <f t="shared" si="5"/>
        <v>0</v>
      </c>
      <c r="M39" s="52">
        <f t="shared" si="5"/>
        <v>0</v>
      </c>
      <c r="N39" s="52">
        <f t="shared" si="5"/>
        <v>0</v>
      </c>
      <c r="O39" s="52">
        <f t="shared" si="5"/>
        <v>0</v>
      </c>
      <c r="P39" s="52">
        <f t="shared" si="5"/>
        <v>0</v>
      </c>
      <c r="Q39" s="52">
        <f t="shared" si="5"/>
        <v>0</v>
      </c>
      <c r="R39" s="52">
        <f t="shared" si="5"/>
        <v>0</v>
      </c>
      <c r="S39" s="52">
        <f t="shared" si="5"/>
        <v>0</v>
      </c>
      <c r="T39" s="52">
        <f t="shared" si="5"/>
        <v>0</v>
      </c>
      <c r="U39" s="52">
        <f t="shared" si="5"/>
        <v>0</v>
      </c>
      <c r="V39" s="52">
        <f t="shared" si="5"/>
        <v>0</v>
      </c>
      <c r="W39" s="52">
        <f t="shared" si="5"/>
        <v>0</v>
      </c>
      <c r="X39" s="52">
        <f t="shared" si="5"/>
        <v>0</v>
      </c>
      <c r="Y39" s="52">
        <f t="shared" si="5"/>
        <v>0</v>
      </c>
      <c r="Z39" s="52">
        <f t="shared" si="5"/>
        <v>0</v>
      </c>
      <c r="AA39" s="52">
        <f t="shared" si="5"/>
        <v>0</v>
      </c>
      <c r="AB39" s="52">
        <f t="shared" si="5"/>
        <v>0</v>
      </c>
      <c r="AC39" s="52">
        <f t="shared" si="5"/>
        <v>0</v>
      </c>
      <c r="AD39" s="52">
        <f t="shared" si="5"/>
        <v>0</v>
      </c>
      <c r="AE39" s="52">
        <f t="shared" si="5"/>
        <v>0</v>
      </c>
      <c r="AF39" s="52">
        <f t="shared" si="5"/>
        <v>0</v>
      </c>
      <c r="AG39" s="24"/>
    </row>
    <row r="40" spans="1:33" ht="20.25" customHeight="1" x14ac:dyDescent="0.35">
      <c r="A40" s="32" t="s">
        <v>20</v>
      </c>
      <c r="B40" s="52">
        <f t="shared" ref="B40:AF40" si="6">B38-B39</f>
        <v>0</v>
      </c>
      <c r="C40" s="52">
        <f t="shared" si="6"/>
        <v>0</v>
      </c>
      <c r="D40" s="52">
        <f t="shared" si="6"/>
        <v>0</v>
      </c>
      <c r="E40" s="52">
        <f t="shared" si="6"/>
        <v>0</v>
      </c>
      <c r="F40" s="52">
        <f t="shared" si="6"/>
        <v>0</v>
      </c>
      <c r="G40" s="52">
        <f t="shared" si="6"/>
        <v>0</v>
      </c>
      <c r="H40" s="52">
        <f t="shared" si="6"/>
        <v>0</v>
      </c>
      <c r="I40" s="52">
        <f t="shared" si="6"/>
        <v>0</v>
      </c>
      <c r="J40" s="52">
        <f t="shared" si="6"/>
        <v>0</v>
      </c>
      <c r="K40" s="52">
        <f t="shared" si="6"/>
        <v>0</v>
      </c>
      <c r="L40" s="52">
        <f t="shared" si="6"/>
        <v>0</v>
      </c>
      <c r="M40" s="52">
        <f t="shared" si="6"/>
        <v>0</v>
      </c>
      <c r="N40" s="52">
        <f t="shared" si="6"/>
        <v>0</v>
      </c>
      <c r="O40" s="52">
        <f t="shared" si="6"/>
        <v>0</v>
      </c>
      <c r="P40" s="52">
        <f t="shared" si="6"/>
        <v>0</v>
      </c>
      <c r="Q40" s="52">
        <f t="shared" si="6"/>
        <v>0</v>
      </c>
      <c r="R40" s="52">
        <f t="shared" si="6"/>
        <v>0</v>
      </c>
      <c r="S40" s="52">
        <f t="shared" si="6"/>
        <v>0</v>
      </c>
      <c r="T40" s="52">
        <f t="shared" si="6"/>
        <v>0</v>
      </c>
      <c r="U40" s="52">
        <f t="shared" si="6"/>
        <v>0</v>
      </c>
      <c r="V40" s="52">
        <f t="shared" si="6"/>
        <v>0</v>
      </c>
      <c r="W40" s="52">
        <f t="shared" si="6"/>
        <v>0</v>
      </c>
      <c r="X40" s="52">
        <f t="shared" si="6"/>
        <v>0</v>
      </c>
      <c r="Y40" s="52">
        <f t="shared" si="6"/>
        <v>0</v>
      </c>
      <c r="Z40" s="52">
        <f t="shared" si="6"/>
        <v>0</v>
      </c>
      <c r="AA40" s="52">
        <f t="shared" si="6"/>
        <v>0</v>
      </c>
      <c r="AB40" s="52">
        <f t="shared" si="6"/>
        <v>0</v>
      </c>
      <c r="AC40" s="52">
        <f t="shared" si="6"/>
        <v>0</v>
      </c>
      <c r="AD40" s="52">
        <f t="shared" si="6"/>
        <v>0</v>
      </c>
      <c r="AE40" s="52">
        <f t="shared" si="6"/>
        <v>0</v>
      </c>
      <c r="AF40" s="52">
        <f t="shared" si="6"/>
        <v>0</v>
      </c>
      <c r="AG40" s="24">
        <f>AVERAGE(B40:AF40)</f>
        <v>0</v>
      </c>
    </row>
    <row r="41" spans="1:33" ht="20.25" customHeight="1" x14ac:dyDescent="0.35">
      <c r="A41" s="31"/>
      <c r="B41" s="35"/>
      <c r="C41" s="35"/>
      <c r="D41" s="35"/>
      <c r="E41" s="35"/>
      <c r="F41" s="35"/>
      <c r="G41" s="35"/>
      <c r="H41" s="35"/>
      <c r="I41" s="44"/>
      <c r="J41" s="44"/>
      <c r="K41" s="44"/>
      <c r="L41" s="44"/>
      <c r="M41" s="44"/>
      <c r="N41" s="44"/>
      <c r="O41" s="44"/>
      <c r="P41" s="44"/>
      <c r="Q41" s="41"/>
      <c r="R41" s="41"/>
      <c r="S41" s="35"/>
      <c r="T41" s="35"/>
      <c r="U41" s="35"/>
      <c r="V41" s="35"/>
      <c r="W41" s="35"/>
      <c r="X41" s="35"/>
      <c r="Y41" s="35"/>
      <c r="Z41" s="44"/>
      <c r="AA41" s="44"/>
      <c r="AB41" s="44"/>
      <c r="AC41" s="44"/>
      <c r="AD41" s="44"/>
      <c r="AE41" s="44"/>
      <c r="AF41" s="44"/>
      <c r="AG41" s="46"/>
    </row>
    <row r="42" spans="1:33" ht="20.25" customHeight="1" x14ac:dyDescent="0.35">
      <c r="A42" s="31" t="s">
        <v>32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0"/>
    </row>
    <row r="43" spans="1:33" ht="20.25" customHeight="1" x14ac:dyDescent="0.35">
      <c r="A43" s="49" t="s">
        <v>33</v>
      </c>
    </row>
  </sheetData>
  <phoneticPr fontId="0" type="noConversion"/>
  <pageMargins left="0.46" right="0.53" top="0.66" bottom="1" header="0.5" footer="0.5"/>
  <pageSetup scale="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3"/>
  <sheetViews>
    <sheetView zoomScale="55" zoomScaleNormal="55" zoomScalePageLayoutView="55" workbookViewId="0">
      <pane xSplit="1" ySplit="4" topLeftCell="B5" activePane="bottomRight" state="frozen"/>
      <selection pane="topRight" activeCell="B1" sqref="B1"/>
      <selection pane="bottomLeft" activeCell="A14" sqref="A14"/>
      <selection pane="bottomRight" sqref="A1:XFD1048576"/>
    </sheetView>
  </sheetViews>
  <sheetFormatPr defaultColWidth="11.5546875" defaultRowHeight="20.25" customHeight="1" x14ac:dyDescent="0.35"/>
  <cols>
    <col min="1" max="1" width="32.77734375" style="49" customWidth="1"/>
    <col min="2" max="29" width="8.21875" style="49" customWidth="1"/>
    <col min="30" max="30" width="12.77734375" style="82" customWidth="1"/>
    <col min="31" max="31" width="16.21875" style="49" customWidth="1"/>
    <col min="32" max="16384" width="11.5546875" style="49"/>
  </cols>
  <sheetData>
    <row r="1" spans="1:31" ht="20.25" customHeight="1" x14ac:dyDescent="0.35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45"/>
      <c r="AE1" s="28"/>
    </row>
    <row r="2" spans="1:31" ht="20.25" customHeight="1" x14ac:dyDescent="0.35">
      <c r="A2" s="27">
        <v>44593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45"/>
      <c r="AE2" s="28"/>
    </row>
    <row r="3" spans="1:31" ht="20.25" customHeight="1" x14ac:dyDescent="0.35">
      <c r="A3" s="29" t="s">
        <v>19</v>
      </c>
      <c r="Z3" s="50"/>
      <c r="AA3" s="75"/>
      <c r="AB3" s="50"/>
      <c r="AC3" s="50"/>
      <c r="AD3" s="152"/>
      <c r="AE3" s="151" t="s">
        <v>39</v>
      </c>
    </row>
    <row r="4" spans="1:31" ht="20.25" customHeight="1" x14ac:dyDescent="0.3">
      <c r="A4" s="31"/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74">
        <v>8</v>
      </c>
      <c r="J4" s="74">
        <v>9</v>
      </c>
      <c r="K4" s="74">
        <v>10</v>
      </c>
      <c r="L4" s="74">
        <v>11</v>
      </c>
      <c r="M4" s="74">
        <v>12</v>
      </c>
      <c r="N4" s="74">
        <v>13</v>
      </c>
      <c r="O4" s="74">
        <v>14</v>
      </c>
      <c r="P4" s="74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120" t="s">
        <v>28</v>
      </c>
      <c r="AE4" s="151" t="s">
        <v>38</v>
      </c>
    </row>
    <row r="5" spans="1:31" ht="20.25" customHeight="1" x14ac:dyDescent="0.35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76"/>
      <c r="AE5" s="33"/>
    </row>
    <row r="6" spans="1:31" ht="20.25" customHeight="1" x14ac:dyDescent="0.3">
      <c r="A6" s="31" t="s">
        <v>1</v>
      </c>
      <c r="AD6" s="49"/>
      <c r="AE6" s="33" t="s">
        <v>35</v>
      </c>
    </row>
    <row r="7" spans="1:31" ht="20.25" customHeight="1" x14ac:dyDescent="0.3">
      <c r="A7" s="31" t="s">
        <v>2</v>
      </c>
      <c r="AD7" s="49"/>
      <c r="AE7" s="33" t="s">
        <v>34</v>
      </c>
    </row>
    <row r="8" spans="1:31" ht="20.25" customHeight="1" x14ac:dyDescent="0.35">
      <c r="A8" s="31"/>
      <c r="B8" s="52">
        <f t="shared" ref="B8:AC8" si="0">SUM(B6:B7)</f>
        <v>0</v>
      </c>
      <c r="C8" s="52">
        <f t="shared" si="0"/>
        <v>0</v>
      </c>
      <c r="D8" s="52">
        <f t="shared" si="0"/>
        <v>0</v>
      </c>
      <c r="E8" s="52">
        <f t="shared" si="0"/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  <c r="R8" s="52">
        <f t="shared" si="0"/>
        <v>0</v>
      </c>
      <c r="S8" s="52">
        <f t="shared" si="0"/>
        <v>0</v>
      </c>
      <c r="T8" s="52">
        <f t="shared" si="0"/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95">
        <f>AVERAGE(B8:AC8)</f>
        <v>0</v>
      </c>
      <c r="AE8" s="80">
        <v>0</v>
      </c>
    </row>
    <row r="9" spans="1:31" ht="20.25" customHeight="1" x14ac:dyDescent="0.35">
      <c r="A9" s="32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24"/>
    </row>
    <row r="10" spans="1:31" ht="20.25" customHeight="1" x14ac:dyDescent="0.35">
      <c r="A10" s="31" t="s">
        <v>18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58"/>
      <c r="AA10" s="58"/>
      <c r="AB10" s="58"/>
      <c r="AC10" s="58"/>
      <c r="AD10" s="24"/>
      <c r="AE10" s="89" t="s">
        <v>36</v>
      </c>
    </row>
    <row r="11" spans="1:31" ht="20.25" customHeight="1" x14ac:dyDescent="0.35">
      <c r="A11" s="33" t="s">
        <v>26</v>
      </c>
      <c r="B11" s="55"/>
      <c r="C11" s="55"/>
      <c r="D11" s="55"/>
      <c r="E11" s="55"/>
      <c r="F11" s="55"/>
      <c r="G11" s="55"/>
      <c r="H11" s="55"/>
      <c r="I11" s="55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58"/>
      <c r="AA11" s="58"/>
      <c r="AB11" s="58"/>
      <c r="AC11" s="58"/>
      <c r="AD11" s="24"/>
      <c r="AE11" s="80">
        <v>0</v>
      </c>
    </row>
    <row r="12" spans="1:31" ht="20.25" customHeight="1" x14ac:dyDescent="0.35">
      <c r="A12" s="31" t="s">
        <v>5</v>
      </c>
      <c r="B12" s="55"/>
      <c r="C12" s="55"/>
      <c r="D12" s="55"/>
      <c r="E12" s="55"/>
      <c r="F12" s="55"/>
      <c r="G12" s="55"/>
      <c r="H12" s="55"/>
      <c r="I12" s="55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58"/>
      <c r="AA12" s="58"/>
      <c r="AB12" s="58"/>
      <c r="AC12" s="58"/>
      <c r="AD12" s="24"/>
    </row>
    <row r="13" spans="1:31" ht="20.25" customHeight="1" x14ac:dyDescent="0.35">
      <c r="A13" s="31" t="s">
        <v>6</v>
      </c>
      <c r="B13" s="55"/>
      <c r="C13" s="55"/>
      <c r="D13" s="55"/>
      <c r="E13" s="55"/>
      <c r="F13" s="55"/>
      <c r="G13" s="55"/>
      <c r="H13" s="55"/>
      <c r="I13" s="55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58"/>
      <c r="AA13" s="58"/>
      <c r="AB13" s="58"/>
      <c r="AC13" s="58"/>
      <c r="AD13" s="24"/>
    </row>
    <row r="14" spans="1:31" ht="20.25" customHeight="1" x14ac:dyDescent="0.35">
      <c r="A14" s="31" t="s">
        <v>7</v>
      </c>
      <c r="B14" s="55"/>
      <c r="C14" s="55"/>
      <c r="D14" s="55"/>
      <c r="E14" s="55"/>
      <c r="F14" s="55"/>
      <c r="G14" s="55"/>
      <c r="H14" s="55"/>
      <c r="I14" s="55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58"/>
      <c r="AA14" s="58"/>
      <c r="AB14" s="58"/>
      <c r="AC14" s="58"/>
      <c r="AD14" s="24"/>
    </row>
    <row r="15" spans="1:31" ht="20.25" customHeight="1" x14ac:dyDescent="0.35">
      <c r="A15" s="31"/>
      <c r="B15" s="52">
        <f t="shared" ref="B15:AC15" si="1">SUM(B10:B14)</f>
        <v>0</v>
      </c>
      <c r="C15" s="52">
        <f t="shared" si="1"/>
        <v>0</v>
      </c>
      <c r="D15" s="52">
        <f t="shared" si="1"/>
        <v>0</v>
      </c>
      <c r="E15" s="52">
        <f t="shared" si="1"/>
        <v>0</v>
      </c>
      <c r="F15" s="52">
        <f t="shared" si="1"/>
        <v>0</v>
      </c>
      <c r="G15" s="52">
        <f t="shared" si="1"/>
        <v>0</v>
      </c>
      <c r="H15" s="52">
        <f t="shared" si="1"/>
        <v>0</v>
      </c>
      <c r="I15" s="52">
        <f t="shared" si="1"/>
        <v>0</v>
      </c>
      <c r="J15" s="52">
        <f t="shared" si="1"/>
        <v>0</v>
      </c>
      <c r="K15" s="52">
        <f t="shared" si="1"/>
        <v>0</v>
      </c>
      <c r="L15" s="52">
        <f t="shared" si="1"/>
        <v>0</v>
      </c>
      <c r="M15" s="52">
        <f t="shared" si="1"/>
        <v>0</v>
      </c>
      <c r="N15" s="52">
        <f t="shared" si="1"/>
        <v>0</v>
      </c>
      <c r="O15" s="52">
        <f t="shared" si="1"/>
        <v>0</v>
      </c>
      <c r="P15" s="52">
        <f t="shared" si="1"/>
        <v>0</v>
      </c>
      <c r="Q15" s="52">
        <f t="shared" si="1"/>
        <v>0</v>
      </c>
      <c r="R15" s="52">
        <f t="shared" si="1"/>
        <v>0</v>
      </c>
      <c r="S15" s="52">
        <f t="shared" si="1"/>
        <v>0</v>
      </c>
      <c r="T15" s="52">
        <f t="shared" si="1"/>
        <v>0</v>
      </c>
      <c r="U15" s="52">
        <f t="shared" si="1"/>
        <v>0</v>
      </c>
      <c r="V15" s="52">
        <f t="shared" si="1"/>
        <v>0</v>
      </c>
      <c r="W15" s="52">
        <f t="shared" si="1"/>
        <v>0</v>
      </c>
      <c r="X15" s="52">
        <f t="shared" si="1"/>
        <v>0</v>
      </c>
      <c r="Y15" s="52">
        <f t="shared" si="1"/>
        <v>0</v>
      </c>
      <c r="Z15" s="52">
        <f t="shared" si="1"/>
        <v>0</v>
      </c>
      <c r="AA15" s="52">
        <f t="shared" si="1"/>
        <v>0</v>
      </c>
      <c r="AB15" s="52">
        <f t="shared" si="1"/>
        <v>0</v>
      </c>
      <c r="AC15" s="52">
        <f t="shared" si="1"/>
        <v>0</v>
      </c>
      <c r="AD15" s="95">
        <f>AVERAGE(B15:AC15)</f>
        <v>0</v>
      </c>
    </row>
    <row r="16" spans="1:31" ht="20.25" customHeight="1" x14ac:dyDescent="0.35">
      <c r="A16" s="34" t="s">
        <v>29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24"/>
    </row>
    <row r="17" spans="1:31" ht="20.25" customHeight="1" x14ac:dyDescent="0.35">
      <c r="A17" s="35" t="s">
        <v>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42"/>
      <c r="AB17" s="42"/>
      <c r="AC17" s="42"/>
      <c r="AD17" s="24"/>
      <c r="AE17" s="89" t="s">
        <v>36</v>
      </c>
    </row>
    <row r="18" spans="1:31" ht="20.25" customHeight="1" x14ac:dyDescent="0.35">
      <c r="A18" s="41" t="s">
        <v>26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42"/>
      <c r="AB18" s="42"/>
      <c r="AC18" s="42"/>
      <c r="AD18" s="24"/>
      <c r="AE18" s="80">
        <v>0</v>
      </c>
    </row>
    <row r="19" spans="1:31" ht="20.25" customHeight="1" x14ac:dyDescent="0.35">
      <c r="A19" s="35" t="s">
        <v>23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3"/>
      <c r="AB19" s="63"/>
      <c r="AC19" s="63"/>
      <c r="AD19" s="24"/>
    </row>
    <row r="20" spans="1:31" ht="20.25" customHeight="1" x14ac:dyDescent="0.35">
      <c r="A20" s="35" t="s">
        <v>22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74"/>
      <c r="AB20" s="74"/>
      <c r="AC20" s="74"/>
      <c r="AD20" s="24"/>
    </row>
    <row r="21" spans="1:31" ht="20.25" customHeight="1" x14ac:dyDescent="0.35">
      <c r="A21" s="35" t="s">
        <v>24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74"/>
      <c r="AB21" s="74"/>
      <c r="AC21" s="74"/>
      <c r="AD21" s="24"/>
    </row>
    <row r="22" spans="1:31" ht="20.25" customHeight="1" x14ac:dyDescent="0.35">
      <c r="A22" s="35" t="s">
        <v>25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74"/>
      <c r="AB22" s="74"/>
      <c r="AC22" s="74"/>
      <c r="AD22" s="24"/>
    </row>
    <row r="23" spans="1:31" ht="20.25" customHeight="1" x14ac:dyDescent="0.35">
      <c r="A23" s="35" t="s">
        <v>17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42"/>
      <c r="AB23" s="42"/>
      <c r="AC23" s="42"/>
      <c r="AD23" s="24"/>
      <c r="AE23" s="31"/>
    </row>
    <row r="24" spans="1:31" ht="20.25" customHeight="1" x14ac:dyDescent="0.35">
      <c r="A24" s="35" t="s">
        <v>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83"/>
      <c r="AB24" s="83"/>
      <c r="AC24" s="83"/>
      <c r="AD24" s="24"/>
    </row>
    <row r="25" spans="1:31" ht="20.25" customHeight="1" x14ac:dyDescent="0.35">
      <c r="A25" s="35" t="s">
        <v>10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2"/>
      <c r="AB25" s="42"/>
      <c r="AC25" s="42"/>
      <c r="AD25" s="24"/>
    </row>
    <row r="26" spans="1:31" ht="20.25" customHeight="1" x14ac:dyDescent="0.35">
      <c r="A26" s="35" t="s">
        <v>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2"/>
      <c r="AB26" s="42"/>
      <c r="AC26" s="42"/>
      <c r="AD26" s="24"/>
    </row>
    <row r="27" spans="1:31" ht="20.25" customHeight="1" x14ac:dyDescent="0.35">
      <c r="A27" s="31"/>
      <c r="B27" s="52">
        <f t="shared" ref="B27:AC27" si="2">SUM(B17+B23+B24+B25+B26)</f>
        <v>0</v>
      </c>
      <c r="C27" s="52">
        <f t="shared" si="2"/>
        <v>0</v>
      </c>
      <c r="D27" s="52">
        <f t="shared" si="2"/>
        <v>0</v>
      </c>
      <c r="E27" s="52">
        <f t="shared" si="2"/>
        <v>0</v>
      </c>
      <c r="F27" s="52">
        <f t="shared" si="2"/>
        <v>0</v>
      </c>
      <c r="G27" s="52">
        <f t="shared" si="2"/>
        <v>0</v>
      </c>
      <c r="H27" s="52">
        <f t="shared" si="2"/>
        <v>0</v>
      </c>
      <c r="I27" s="52">
        <f t="shared" si="2"/>
        <v>0</v>
      </c>
      <c r="J27" s="52">
        <f t="shared" si="2"/>
        <v>0</v>
      </c>
      <c r="K27" s="52">
        <f t="shared" si="2"/>
        <v>0</v>
      </c>
      <c r="L27" s="52">
        <f t="shared" si="2"/>
        <v>0</v>
      </c>
      <c r="M27" s="52">
        <f t="shared" si="2"/>
        <v>0</v>
      </c>
      <c r="N27" s="52">
        <f t="shared" si="2"/>
        <v>0</v>
      </c>
      <c r="O27" s="52">
        <f t="shared" si="2"/>
        <v>0</v>
      </c>
      <c r="P27" s="52">
        <f t="shared" si="2"/>
        <v>0</v>
      </c>
      <c r="Q27" s="52">
        <f t="shared" si="2"/>
        <v>0</v>
      </c>
      <c r="R27" s="52">
        <f t="shared" si="2"/>
        <v>0</v>
      </c>
      <c r="S27" s="52">
        <f t="shared" si="2"/>
        <v>0</v>
      </c>
      <c r="T27" s="52">
        <f t="shared" si="2"/>
        <v>0</v>
      </c>
      <c r="U27" s="52">
        <f t="shared" si="2"/>
        <v>0</v>
      </c>
      <c r="V27" s="52">
        <f t="shared" si="2"/>
        <v>0</v>
      </c>
      <c r="W27" s="52">
        <f t="shared" si="2"/>
        <v>0</v>
      </c>
      <c r="X27" s="52">
        <f t="shared" si="2"/>
        <v>0</v>
      </c>
      <c r="Y27" s="52">
        <f t="shared" si="2"/>
        <v>0</v>
      </c>
      <c r="Z27" s="52">
        <f t="shared" si="2"/>
        <v>0</v>
      </c>
      <c r="AA27" s="52">
        <f t="shared" si="2"/>
        <v>0</v>
      </c>
      <c r="AB27" s="52">
        <f t="shared" si="2"/>
        <v>0</v>
      </c>
      <c r="AC27" s="52">
        <f t="shared" si="2"/>
        <v>0</v>
      </c>
      <c r="AD27" s="24">
        <f>AVERAGE(B27:AC27)</f>
        <v>0</v>
      </c>
    </row>
    <row r="28" spans="1:31" ht="20.25" customHeight="1" x14ac:dyDescent="0.35">
      <c r="A28" s="32" t="s">
        <v>11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24"/>
      <c r="AE28" s="33" t="s">
        <v>37</v>
      </c>
    </row>
    <row r="29" spans="1:31" ht="20.25" customHeight="1" x14ac:dyDescent="0.35">
      <c r="A29" s="31" t="s">
        <v>12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24"/>
      <c r="AE29" s="33" t="s">
        <v>34</v>
      </c>
    </row>
    <row r="30" spans="1:31" ht="20.25" customHeight="1" x14ac:dyDescent="0.35">
      <c r="A30" s="31" t="s">
        <v>27</v>
      </c>
      <c r="B30" s="84"/>
      <c r="C30" s="84"/>
      <c r="D30" s="84"/>
      <c r="E30" s="84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52"/>
      <c r="AC30" s="52"/>
      <c r="AD30" s="24">
        <f>SUM(B30:AC30)</f>
        <v>0</v>
      </c>
      <c r="AE30" s="115">
        <v>0</v>
      </c>
    </row>
    <row r="31" spans="1:31" ht="20.25" customHeight="1" x14ac:dyDescent="0.35">
      <c r="A31" s="31" t="s">
        <v>4</v>
      </c>
      <c r="B31" s="84"/>
      <c r="C31" s="84"/>
      <c r="D31" s="84"/>
      <c r="E31" s="84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52"/>
      <c r="AC31" s="52"/>
      <c r="AD31" s="24"/>
    </row>
    <row r="32" spans="1:31" ht="20.25" customHeight="1" x14ac:dyDescent="0.35">
      <c r="A32" s="31" t="s">
        <v>13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24"/>
    </row>
    <row r="33" spans="1:31" ht="20.25" customHeight="1" x14ac:dyDescent="0.35">
      <c r="A33" s="31" t="s">
        <v>10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24"/>
    </row>
    <row r="34" spans="1:31" ht="20.25" customHeight="1" x14ac:dyDescent="0.35">
      <c r="A34" s="31"/>
      <c r="B34" s="52">
        <f t="shared" ref="B34:AC34" si="3">SUM(B29:B33)</f>
        <v>0</v>
      </c>
      <c r="C34" s="52">
        <f t="shared" si="3"/>
        <v>0</v>
      </c>
      <c r="D34" s="52">
        <f t="shared" si="3"/>
        <v>0</v>
      </c>
      <c r="E34" s="52">
        <f t="shared" si="3"/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f t="shared" si="3"/>
        <v>0</v>
      </c>
      <c r="J34" s="52">
        <f t="shared" si="3"/>
        <v>0</v>
      </c>
      <c r="K34" s="52">
        <f t="shared" si="3"/>
        <v>0</v>
      </c>
      <c r="L34" s="52">
        <f t="shared" si="3"/>
        <v>0</v>
      </c>
      <c r="M34" s="52">
        <f t="shared" si="3"/>
        <v>0</v>
      </c>
      <c r="N34" s="52">
        <f t="shared" si="3"/>
        <v>0</v>
      </c>
      <c r="O34" s="52">
        <f t="shared" si="3"/>
        <v>0</v>
      </c>
      <c r="P34" s="52">
        <f t="shared" si="3"/>
        <v>0</v>
      </c>
      <c r="Q34" s="52">
        <f t="shared" si="3"/>
        <v>0</v>
      </c>
      <c r="R34" s="52">
        <f t="shared" si="3"/>
        <v>0</v>
      </c>
      <c r="S34" s="52">
        <f t="shared" si="3"/>
        <v>0</v>
      </c>
      <c r="T34" s="52">
        <f t="shared" si="3"/>
        <v>0</v>
      </c>
      <c r="U34" s="52">
        <f t="shared" si="3"/>
        <v>0</v>
      </c>
      <c r="V34" s="52">
        <f t="shared" si="3"/>
        <v>0</v>
      </c>
      <c r="W34" s="52">
        <f t="shared" si="3"/>
        <v>0</v>
      </c>
      <c r="X34" s="52">
        <f t="shared" si="3"/>
        <v>0</v>
      </c>
      <c r="Y34" s="52">
        <f t="shared" si="3"/>
        <v>0</v>
      </c>
      <c r="Z34" s="52">
        <f t="shared" si="3"/>
        <v>0</v>
      </c>
      <c r="AA34" s="52">
        <f t="shared" si="3"/>
        <v>0</v>
      </c>
      <c r="AB34" s="52">
        <f t="shared" si="3"/>
        <v>0</v>
      </c>
      <c r="AC34" s="52">
        <f t="shared" si="3"/>
        <v>0</v>
      </c>
      <c r="AD34" s="24">
        <f>AVERAGE(B34:AC34)</f>
        <v>0</v>
      </c>
      <c r="AE34" s="32"/>
    </row>
    <row r="35" spans="1:31" ht="20.25" customHeight="1" x14ac:dyDescent="0.35">
      <c r="A35" s="32" t="s">
        <v>14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24"/>
      <c r="AE35" s="32"/>
    </row>
    <row r="36" spans="1:31" ht="20.25" customHeight="1" x14ac:dyDescent="0.35">
      <c r="A36" s="31" t="s">
        <v>4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24"/>
    </row>
    <row r="37" spans="1:31" ht="20.25" customHeight="1" x14ac:dyDescent="0.35">
      <c r="A37" s="31" t="s">
        <v>15</v>
      </c>
      <c r="B37" s="52">
        <f t="shared" ref="B37:AC37" si="4">SUM(B8+B15+B27+B34+B36)</f>
        <v>0</v>
      </c>
      <c r="C37" s="52">
        <f t="shared" si="4"/>
        <v>0</v>
      </c>
      <c r="D37" s="52">
        <f t="shared" si="4"/>
        <v>0</v>
      </c>
      <c r="E37" s="52">
        <f t="shared" si="4"/>
        <v>0</v>
      </c>
      <c r="F37" s="52">
        <f t="shared" si="4"/>
        <v>0</v>
      </c>
      <c r="G37" s="52">
        <f t="shared" si="4"/>
        <v>0</v>
      </c>
      <c r="H37" s="52">
        <f t="shared" si="4"/>
        <v>0</v>
      </c>
      <c r="I37" s="52">
        <f t="shared" si="4"/>
        <v>0</v>
      </c>
      <c r="J37" s="52">
        <f t="shared" si="4"/>
        <v>0</v>
      </c>
      <c r="K37" s="52">
        <f t="shared" si="4"/>
        <v>0</v>
      </c>
      <c r="L37" s="52">
        <f t="shared" si="4"/>
        <v>0</v>
      </c>
      <c r="M37" s="52">
        <f t="shared" si="4"/>
        <v>0</v>
      </c>
      <c r="N37" s="52">
        <f t="shared" si="4"/>
        <v>0</v>
      </c>
      <c r="O37" s="52">
        <f t="shared" si="4"/>
        <v>0</v>
      </c>
      <c r="P37" s="52">
        <f t="shared" si="4"/>
        <v>0</v>
      </c>
      <c r="Q37" s="52">
        <f t="shared" si="4"/>
        <v>0</v>
      </c>
      <c r="R37" s="52">
        <f t="shared" si="4"/>
        <v>0</v>
      </c>
      <c r="S37" s="52">
        <f t="shared" si="4"/>
        <v>0</v>
      </c>
      <c r="T37" s="52">
        <f t="shared" si="4"/>
        <v>0</v>
      </c>
      <c r="U37" s="52">
        <f t="shared" si="4"/>
        <v>0</v>
      </c>
      <c r="V37" s="52">
        <f t="shared" si="4"/>
        <v>0</v>
      </c>
      <c r="W37" s="52">
        <f t="shared" si="4"/>
        <v>0</v>
      </c>
      <c r="X37" s="52">
        <f t="shared" si="4"/>
        <v>0</v>
      </c>
      <c r="Y37" s="52">
        <f t="shared" si="4"/>
        <v>0</v>
      </c>
      <c r="Z37" s="52">
        <f t="shared" si="4"/>
        <v>0</v>
      </c>
      <c r="AA37" s="52">
        <f t="shared" si="4"/>
        <v>0</v>
      </c>
      <c r="AB37" s="52">
        <f t="shared" si="4"/>
        <v>0</v>
      </c>
      <c r="AC37" s="52">
        <f t="shared" si="4"/>
        <v>0</v>
      </c>
      <c r="AD37" s="24"/>
    </row>
    <row r="38" spans="1:31" ht="20.25" customHeight="1" x14ac:dyDescent="0.35">
      <c r="A38" s="31" t="s">
        <v>16</v>
      </c>
      <c r="B38" s="52">
        <f t="shared" ref="B38:AC38" si="5">-SUM(B13+B14+B25+B26+B32+B33)</f>
        <v>0</v>
      </c>
      <c r="C38" s="52">
        <f t="shared" si="5"/>
        <v>0</v>
      </c>
      <c r="D38" s="52">
        <f t="shared" si="5"/>
        <v>0</v>
      </c>
      <c r="E38" s="52">
        <f t="shared" si="5"/>
        <v>0</v>
      </c>
      <c r="F38" s="52">
        <f t="shared" si="5"/>
        <v>0</v>
      </c>
      <c r="G38" s="52">
        <f t="shared" si="5"/>
        <v>0</v>
      </c>
      <c r="H38" s="52">
        <f t="shared" si="5"/>
        <v>0</v>
      </c>
      <c r="I38" s="52">
        <f t="shared" si="5"/>
        <v>0</v>
      </c>
      <c r="J38" s="52">
        <f t="shared" si="5"/>
        <v>0</v>
      </c>
      <c r="K38" s="52">
        <f t="shared" si="5"/>
        <v>0</v>
      </c>
      <c r="L38" s="52">
        <f t="shared" si="5"/>
        <v>0</v>
      </c>
      <c r="M38" s="52">
        <f t="shared" si="5"/>
        <v>0</v>
      </c>
      <c r="N38" s="52">
        <f t="shared" si="5"/>
        <v>0</v>
      </c>
      <c r="O38" s="52">
        <f t="shared" si="5"/>
        <v>0</v>
      </c>
      <c r="P38" s="52">
        <f t="shared" si="5"/>
        <v>0</v>
      </c>
      <c r="Q38" s="52">
        <f t="shared" si="5"/>
        <v>0</v>
      </c>
      <c r="R38" s="52">
        <f t="shared" si="5"/>
        <v>0</v>
      </c>
      <c r="S38" s="52">
        <f t="shared" si="5"/>
        <v>0</v>
      </c>
      <c r="T38" s="52">
        <f t="shared" si="5"/>
        <v>0</v>
      </c>
      <c r="U38" s="52">
        <f t="shared" si="5"/>
        <v>0</v>
      </c>
      <c r="V38" s="52">
        <f t="shared" si="5"/>
        <v>0</v>
      </c>
      <c r="W38" s="52">
        <f t="shared" si="5"/>
        <v>0</v>
      </c>
      <c r="X38" s="52">
        <f t="shared" si="5"/>
        <v>0</v>
      </c>
      <c r="Y38" s="52">
        <f t="shared" si="5"/>
        <v>0</v>
      </c>
      <c r="Z38" s="52">
        <f t="shared" si="5"/>
        <v>0</v>
      </c>
      <c r="AA38" s="52">
        <f t="shared" si="5"/>
        <v>0</v>
      </c>
      <c r="AB38" s="52">
        <f t="shared" si="5"/>
        <v>0</v>
      </c>
      <c r="AC38" s="52">
        <f t="shared" si="5"/>
        <v>0</v>
      </c>
      <c r="AD38" s="24"/>
    </row>
    <row r="39" spans="1:31" ht="20.25" customHeight="1" x14ac:dyDescent="0.35">
      <c r="A39" s="32" t="s">
        <v>20</v>
      </c>
      <c r="B39" s="52">
        <f t="shared" ref="B39:AC39" si="6">SUM(B37:B38)</f>
        <v>0</v>
      </c>
      <c r="C39" s="52">
        <f t="shared" si="6"/>
        <v>0</v>
      </c>
      <c r="D39" s="52">
        <f t="shared" si="6"/>
        <v>0</v>
      </c>
      <c r="E39" s="52">
        <f t="shared" si="6"/>
        <v>0</v>
      </c>
      <c r="F39" s="52">
        <f t="shared" si="6"/>
        <v>0</v>
      </c>
      <c r="G39" s="52">
        <f t="shared" si="6"/>
        <v>0</v>
      </c>
      <c r="H39" s="52">
        <f t="shared" si="6"/>
        <v>0</v>
      </c>
      <c r="I39" s="52">
        <f t="shared" si="6"/>
        <v>0</v>
      </c>
      <c r="J39" s="52">
        <f t="shared" si="6"/>
        <v>0</v>
      </c>
      <c r="K39" s="52">
        <f t="shared" si="6"/>
        <v>0</v>
      </c>
      <c r="L39" s="52">
        <f t="shared" si="6"/>
        <v>0</v>
      </c>
      <c r="M39" s="52">
        <f t="shared" si="6"/>
        <v>0</v>
      </c>
      <c r="N39" s="52">
        <f t="shared" si="6"/>
        <v>0</v>
      </c>
      <c r="O39" s="52">
        <f t="shared" si="6"/>
        <v>0</v>
      </c>
      <c r="P39" s="52">
        <f t="shared" si="6"/>
        <v>0</v>
      </c>
      <c r="Q39" s="52">
        <f t="shared" si="6"/>
        <v>0</v>
      </c>
      <c r="R39" s="52">
        <f t="shared" si="6"/>
        <v>0</v>
      </c>
      <c r="S39" s="52">
        <f t="shared" si="6"/>
        <v>0</v>
      </c>
      <c r="T39" s="52">
        <f t="shared" si="6"/>
        <v>0</v>
      </c>
      <c r="U39" s="52">
        <f t="shared" si="6"/>
        <v>0</v>
      </c>
      <c r="V39" s="52">
        <f t="shared" si="6"/>
        <v>0</v>
      </c>
      <c r="W39" s="52">
        <f t="shared" si="6"/>
        <v>0</v>
      </c>
      <c r="X39" s="52">
        <f t="shared" si="6"/>
        <v>0</v>
      </c>
      <c r="Y39" s="52">
        <f t="shared" si="6"/>
        <v>0</v>
      </c>
      <c r="Z39" s="52">
        <f t="shared" si="6"/>
        <v>0</v>
      </c>
      <c r="AA39" s="52">
        <f t="shared" si="6"/>
        <v>0</v>
      </c>
      <c r="AB39" s="52">
        <f t="shared" si="6"/>
        <v>0</v>
      </c>
      <c r="AC39" s="52">
        <f t="shared" si="6"/>
        <v>0</v>
      </c>
      <c r="AD39" s="24">
        <f>AVERAGE(B39:AC39)</f>
        <v>0</v>
      </c>
    </row>
    <row r="40" spans="1:31" ht="20.25" customHeight="1" x14ac:dyDescent="0.35">
      <c r="A40" s="32"/>
      <c r="B40" s="20"/>
      <c r="C40" s="36"/>
      <c r="D40" s="36"/>
      <c r="E40" s="36"/>
      <c r="F40" s="36"/>
      <c r="G40" s="36"/>
      <c r="H40" s="41"/>
      <c r="I40" s="42"/>
      <c r="J40" s="42"/>
      <c r="K40" s="42"/>
      <c r="L40" s="42"/>
      <c r="M40" s="42"/>
      <c r="N40" s="42"/>
      <c r="O40" s="42"/>
      <c r="P40" s="42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0"/>
    </row>
    <row r="41" spans="1:31" ht="20.25" customHeight="1" x14ac:dyDescent="0.35">
      <c r="A41" s="31"/>
      <c r="B41" s="35"/>
      <c r="C41" s="35"/>
      <c r="D41" s="35"/>
      <c r="E41" s="35"/>
      <c r="F41" s="35"/>
      <c r="G41" s="35"/>
      <c r="H41" s="35"/>
      <c r="I41" s="44"/>
      <c r="J41" s="44"/>
      <c r="K41" s="44"/>
      <c r="L41" s="44"/>
      <c r="M41" s="44"/>
      <c r="N41" s="44"/>
      <c r="O41" s="44"/>
      <c r="P41" s="44"/>
      <c r="Q41" s="41"/>
      <c r="R41" s="41"/>
      <c r="S41" s="35"/>
      <c r="T41" s="35"/>
      <c r="U41" s="35"/>
      <c r="V41" s="35"/>
      <c r="W41" s="35"/>
      <c r="X41" s="35"/>
      <c r="Y41" s="35"/>
      <c r="Z41" s="44"/>
      <c r="AA41" s="44"/>
      <c r="AB41" s="44"/>
      <c r="AC41" s="44"/>
      <c r="AD41" s="46"/>
    </row>
    <row r="42" spans="1:31" ht="20.25" customHeight="1" x14ac:dyDescent="0.3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0"/>
      <c r="AE42" s="32"/>
    </row>
    <row r="43" spans="1:31" ht="20.25" customHeight="1" x14ac:dyDescent="0.35">
      <c r="A43" s="31"/>
      <c r="B43" s="31"/>
      <c r="C43" s="31"/>
      <c r="D43" s="31"/>
      <c r="E43" s="31"/>
      <c r="F43" s="31"/>
      <c r="G43" s="31"/>
      <c r="H43" s="31"/>
      <c r="I43" s="79"/>
      <c r="J43" s="79"/>
      <c r="K43" s="79"/>
      <c r="L43" s="79"/>
      <c r="M43" s="79"/>
      <c r="N43" s="79"/>
      <c r="O43" s="79"/>
      <c r="P43" s="79"/>
      <c r="Q43" s="33"/>
      <c r="R43" s="33"/>
      <c r="S43" s="31"/>
      <c r="T43" s="31"/>
      <c r="U43" s="31"/>
      <c r="V43" s="31"/>
      <c r="W43" s="31"/>
      <c r="X43" s="31"/>
      <c r="Y43" s="31"/>
      <c r="Z43" s="79"/>
      <c r="AA43" s="79"/>
      <c r="AB43" s="79"/>
      <c r="AC43" s="79"/>
      <c r="AD43" s="81"/>
    </row>
  </sheetData>
  <phoneticPr fontId="19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3"/>
  <sheetViews>
    <sheetView zoomScale="55" zoomScaleNormal="55" zoomScalePageLayoutView="55" workbookViewId="0">
      <pane xSplit="1" ySplit="4" topLeftCell="F5" activePane="bottomRight" state="frozen"/>
      <selection pane="topRight" activeCell="B1" sqref="B1"/>
      <selection pane="bottomLeft" activeCell="A14" sqref="A14"/>
      <selection pane="bottomRight" sqref="A1:XFD1048576"/>
    </sheetView>
  </sheetViews>
  <sheetFormatPr defaultColWidth="8.77734375" defaultRowHeight="20.25" customHeight="1" x14ac:dyDescent="0.35"/>
  <cols>
    <col min="1" max="1" width="32.21875" customWidth="1"/>
    <col min="2" max="32" width="8.21875" customWidth="1"/>
    <col min="33" max="33" width="11.5546875" style="21" customWidth="1"/>
    <col min="34" max="34" width="16.109375" customWidth="1"/>
  </cols>
  <sheetData>
    <row r="1" spans="1:34" ht="20.25" customHeight="1" x14ac:dyDescent="0.35">
      <c r="A1" s="1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45"/>
      <c r="AH1" s="2"/>
    </row>
    <row r="2" spans="1:34" ht="20.25" customHeight="1" x14ac:dyDescent="0.35">
      <c r="A2" s="1">
        <v>44621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45"/>
      <c r="AH2" s="2"/>
    </row>
    <row r="3" spans="1:34" ht="20.25" customHeight="1" x14ac:dyDescent="0.35">
      <c r="A3" s="3" t="s">
        <v>19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50"/>
      <c r="AA3" s="75"/>
      <c r="AB3" s="50"/>
      <c r="AC3" s="50"/>
      <c r="AD3" s="50"/>
      <c r="AE3" s="50"/>
      <c r="AF3" s="50"/>
      <c r="AG3" s="152"/>
      <c r="AH3" s="151" t="s">
        <v>39</v>
      </c>
    </row>
    <row r="4" spans="1:34" ht="20.25" customHeight="1" x14ac:dyDescent="0.35">
      <c r="A4" s="7"/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74">
        <v>8</v>
      </c>
      <c r="J4" s="74">
        <v>9</v>
      </c>
      <c r="K4" s="74">
        <v>10</v>
      </c>
      <c r="L4" s="74">
        <v>11</v>
      </c>
      <c r="M4" s="74">
        <v>12</v>
      </c>
      <c r="N4" s="74">
        <v>13</v>
      </c>
      <c r="O4" s="74">
        <v>14</v>
      </c>
      <c r="P4" s="74">
        <v>15</v>
      </c>
      <c r="Q4" s="63">
        <v>16</v>
      </c>
      <c r="R4" s="63">
        <v>17</v>
      </c>
      <c r="S4" s="41">
        <v>18</v>
      </c>
      <c r="T4" s="41">
        <v>19</v>
      </c>
      <c r="U4" s="41">
        <v>20</v>
      </c>
      <c r="V4" s="41">
        <v>21</v>
      </c>
      <c r="W4" s="41">
        <v>22</v>
      </c>
      <c r="X4" s="41">
        <v>23</v>
      </c>
      <c r="Y4" s="41">
        <v>24</v>
      </c>
      <c r="Z4" s="63">
        <v>25</v>
      </c>
      <c r="AA4" s="63">
        <v>26</v>
      </c>
      <c r="AB4" s="63">
        <v>27</v>
      </c>
      <c r="AC4" s="63">
        <v>28</v>
      </c>
      <c r="AD4" s="63">
        <v>29</v>
      </c>
      <c r="AE4" s="63">
        <v>30</v>
      </c>
      <c r="AF4" s="63">
        <v>31</v>
      </c>
      <c r="AG4" s="156" t="s">
        <v>28</v>
      </c>
      <c r="AH4" s="151" t="s">
        <v>38</v>
      </c>
    </row>
    <row r="5" spans="1:34" ht="20.25" customHeight="1" x14ac:dyDescent="0.35">
      <c r="A5" s="8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76"/>
      <c r="AH5" s="33"/>
    </row>
    <row r="6" spans="1:34" ht="20.25" customHeight="1" x14ac:dyDescent="0.35">
      <c r="A6" s="7" t="s">
        <v>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24"/>
      <c r="AH6" s="33" t="s">
        <v>35</v>
      </c>
    </row>
    <row r="7" spans="1:34" ht="20.25" customHeight="1" x14ac:dyDescent="0.35">
      <c r="A7" s="7" t="s">
        <v>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24"/>
      <c r="AH7" s="33" t="s">
        <v>34</v>
      </c>
    </row>
    <row r="8" spans="1:34" ht="20.25" customHeight="1" x14ac:dyDescent="0.35">
      <c r="A8" s="7"/>
      <c r="B8" s="52">
        <f t="shared" ref="B8:AF8" si="0">SUM(B6:B7)</f>
        <v>0</v>
      </c>
      <c r="C8" s="52">
        <f t="shared" si="0"/>
        <v>0</v>
      </c>
      <c r="D8" s="52">
        <f t="shared" si="0"/>
        <v>0</v>
      </c>
      <c r="E8" s="52">
        <f t="shared" si="0"/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 t="shared" si="0"/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  <c r="R8" s="52">
        <f t="shared" si="0"/>
        <v>0</v>
      </c>
      <c r="S8" s="52">
        <f t="shared" si="0"/>
        <v>0</v>
      </c>
      <c r="T8" s="52">
        <f t="shared" si="0"/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52">
        <f t="shared" si="0"/>
        <v>0</v>
      </c>
      <c r="AD8" s="52">
        <f t="shared" si="0"/>
        <v>0</v>
      </c>
      <c r="AE8" s="52">
        <f t="shared" si="0"/>
        <v>0</v>
      </c>
      <c r="AF8" s="52">
        <f t="shared" si="0"/>
        <v>0</v>
      </c>
      <c r="AG8" s="24">
        <f>AVERAGE(B8:AF8)</f>
        <v>0</v>
      </c>
      <c r="AH8" s="80">
        <v>0</v>
      </c>
    </row>
    <row r="9" spans="1:34" ht="20.25" customHeight="1" x14ac:dyDescent="0.35">
      <c r="A9" s="8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24"/>
      <c r="AH9" s="49"/>
    </row>
    <row r="10" spans="1:34" ht="20.25" customHeight="1" x14ac:dyDescent="0.35">
      <c r="A10" s="7" t="s">
        <v>18</v>
      </c>
      <c r="B10" s="77"/>
      <c r="C10" s="77"/>
      <c r="D10" s="77"/>
      <c r="E10" s="77"/>
      <c r="F10" s="77"/>
      <c r="G10" s="77"/>
      <c r="H10" s="77"/>
      <c r="I10" s="77"/>
      <c r="J10" s="55"/>
      <c r="K10" s="51"/>
      <c r="L10" s="55"/>
      <c r="M10" s="55"/>
      <c r="N10" s="55"/>
      <c r="O10" s="55"/>
      <c r="P10" s="55"/>
      <c r="Q10" s="55"/>
      <c r="R10" s="55"/>
      <c r="S10" s="51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24"/>
      <c r="AH10" s="89" t="s">
        <v>36</v>
      </c>
    </row>
    <row r="11" spans="1:34" ht="20.25" customHeight="1" x14ac:dyDescent="0.35">
      <c r="A11" s="6" t="s">
        <v>26</v>
      </c>
      <c r="B11" s="55"/>
      <c r="C11" s="55"/>
      <c r="D11" s="55"/>
      <c r="E11" s="55"/>
      <c r="F11" s="55"/>
      <c r="G11" s="55"/>
      <c r="H11" s="55"/>
      <c r="I11" s="55"/>
      <c r="J11" s="55"/>
      <c r="K11" s="51"/>
      <c r="L11" s="55"/>
      <c r="M11" s="55"/>
      <c r="N11" s="55"/>
      <c r="O11" s="55"/>
      <c r="P11" s="55"/>
      <c r="Q11" s="55"/>
      <c r="R11" s="55"/>
      <c r="S11" s="51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24"/>
      <c r="AH11" s="80">
        <v>0</v>
      </c>
    </row>
    <row r="12" spans="1:34" ht="20.25" customHeight="1" x14ac:dyDescent="0.35">
      <c r="A12" s="7" t="s">
        <v>5</v>
      </c>
      <c r="B12" s="55"/>
      <c r="C12" s="55"/>
      <c r="D12" s="55"/>
      <c r="E12" s="55"/>
      <c r="F12" s="55"/>
      <c r="G12" s="55"/>
      <c r="H12" s="55"/>
      <c r="I12" s="55"/>
      <c r="J12" s="55"/>
      <c r="K12" s="51"/>
      <c r="L12" s="55"/>
      <c r="M12" s="55"/>
      <c r="N12" s="55"/>
      <c r="O12" s="55"/>
      <c r="P12" s="55"/>
      <c r="Q12" s="55"/>
      <c r="R12" s="55"/>
      <c r="S12" s="51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24"/>
      <c r="AH12" s="49"/>
    </row>
    <row r="13" spans="1:34" ht="20.25" customHeight="1" x14ac:dyDescent="0.35">
      <c r="A13" s="7" t="s">
        <v>6</v>
      </c>
      <c r="B13" s="55"/>
      <c r="C13" s="55"/>
      <c r="D13" s="55"/>
      <c r="E13" s="55"/>
      <c r="F13" s="55"/>
      <c r="G13" s="55"/>
      <c r="H13" s="55"/>
      <c r="I13" s="55"/>
      <c r="J13" s="55"/>
      <c r="K13" s="51"/>
      <c r="L13" s="55"/>
      <c r="M13" s="55"/>
      <c r="N13" s="55"/>
      <c r="O13" s="55"/>
      <c r="P13" s="55"/>
      <c r="Q13" s="55"/>
      <c r="R13" s="55"/>
      <c r="S13" s="51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24"/>
      <c r="AH13" s="49"/>
    </row>
    <row r="14" spans="1:34" ht="20.25" customHeight="1" x14ac:dyDescent="0.35">
      <c r="A14" s="7" t="s">
        <v>7</v>
      </c>
      <c r="B14" s="55"/>
      <c r="C14" s="55"/>
      <c r="D14" s="55"/>
      <c r="E14" s="55"/>
      <c r="F14" s="55"/>
      <c r="G14" s="55"/>
      <c r="H14" s="55"/>
      <c r="I14" s="55"/>
      <c r="J14" s="55"/>
      <c r="K14" s="51"/>
      <c r="L14" s="55"/>
      <c r="M14" s="55"/>
      <c r="N14" s="55"/>
      <c r="O14" s="55"/>
      <c r="P14" s="55"/>
      <c r="Q14" s="55"/>
      <c r="R14" s="55"/>
      <c r="S14" s="51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24"/>
      <c r="AH14" s="49"/>
    </row>
    <row r="15" spans="1:34" ht="20.25" customHeight="1" x14ac:dyDescent="0.35">
      <c r="A15" s="7"/>
      <c r="B15" s="52">
        <f t="shared" ref="B15:AF15" si="1">SUM(B10:B14)</f>
        <v>0</v>
      </c>
      <c r="C15" s="52">
        <f t="shared" si="1"/>
        <v>0</v>
      </c>
      <c r="D15" s="52">
        <f t="shared" si="1"/>
        <v>0</v>
      </c>
      <c r="E15" s="52">
        <f t="shared" si="1"/>
        <v>0</v>
      </c>
      <c r="F15" s="52">
        <f t="shared" si="1"/>
        <v>0</v>
      </c>
      <c r="G15" s="52">
        <f t="shared" si="1"/>
        <v>0</v>
      </c>
      <c r="H15" s="52">
        <f t="shared" si="1"/>
        <v>0</v>
      </c>
      <c r="I15" s="52">
        <f t="shared" si="1"/>
        <v>0</v>
      </c>
      <c r="J15" s="52">
        <f t="shared" si="1"/>
        <v>0</v>
      </c>
      <c r="K15" s="52">
        <f t="shared" si="1"/>
        <v>0</v>
      </c>
      <c r="L15" s="52">
        <f t="shared" si="1"/>
        <v>0</v>
      </c>
      <c r="M15" s="52">
        <f t="shared" si="1"/>
        <v>0</v>
      </c>
      <c r="N15" s="52">
        <f t="shared" si="1"/>
        <v>0</v>
      </c>
      <c r="O15" s="52">
        <f t="shared" si="1"/>
        <v>0</v>
      </c>
      <c r="P15" s="52">
        <f t="shared" si="1"/>
        <v>0</v>
      </c>
      <c r="Q15" s="52">
        <f t="shared" si="1"/>
        <v>0</v>
      </c>
      <c r="R15" s="52">
        <f t="shared" si="1"/>
        <v>0</v>
      </c>
      <c r="S15" s="52">
        <f t="shared" si="1"/>
        <v>0</v>
      </c>
      <c r="T15" s="52">
        <f t="shared" si="1"/>
        <v>0</v>
      </c>
      <c r="U15" s="52">
        <f t="shared" si="1"/>
        <v>0</v>
      </c>
      <c r="V15" s="52">
        <f t="shared" si="1"/>
        <v>0</v>
      </c>
      <c r="W15" s="52">
        <f t="shared" si="1"/>
        <v>0</v>
      </c>
      <c r="X15" s="52">
        <f t="shared" si="1"/>
        <v>0</v>
      </c>
      <c r="Y15" s="52">
        <f t="shared" si="1"/>
        <v>0</v>
      </c>
      <c r="Z15" s="52">
        <f t="shared" si="1"/>
        <v>0</v>
      </c>
      <c r="AA15" s="52">
        <f t="shared" si="1"/>
        <v>0</v>
      </c>
      <c r="AB15" s="52">
        <f t="shared" si="1"/>
        <v>0</v>
      </c>
      <c r="AC15" s="52">
        <f t="shared" si="1"/>
        <v>0</v>
      </c>
      <c r="AD15" s="52">
        <f t="shared" si="1"/>
        <v>0</v>
      </c>
      <c r="AE15" s="52">
        <f t="shared" si="1"/>
        <v>0</v>
      </c>
      <c r="AF15" s="52">
        <f t="shared" si="1"/>
        <v>0</v>
      </c>
      <c r="AG15" s="24">
        <f>AVERAGE(B15:AF15)</f>
        <v>0</v>
      </c>
      <c r="AH15" s="49"/>
    </row>
    <row r="16" spans="1:34" ht="20.25" customHeight="1" x14ac:dyDescent="0.35">
      <c r="A16" s="13" t="s">
        <v>29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24"/>
      <c r="AH16" s="49"/>
    </row>
    <row r="17" spans="1:34" ht="20.25" customHeight="1" x14ac:dyDescent="0.35">
      <c r="A17" s="11" t="s">
        <v>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24"/>
      <c r="AH17" s="89" t="s">
        <v>36</v>
      </c>
    </row>
    <row r="18" spans="1:34" ht="20.25" customHeight="1" x14ac:dyDescent="0.35">
      <c r="A18" s="41" t="s">
        <v>26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24"/>
      <c r="AH18" s="80">
        <v>0</v>
      </c>
    </row>
    <row r="19" spans="1:34" ht="20.25" customHeight="1" x14ac:dyDescent="0.35">
      <c r="A19" s="11" t="s">
        <v>23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24"/>
      <c r="AH19" s="49"/>
    </row>
    <row r="20" spans="1:34" ht="20.25" customHeight="1" x14ac:dyDescent="0.35">
      <c r="A20" s="11" t="s">
        <v>22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24"/>
      <c r="AH20" s="49"/>
    </row>
    <row r="21" spans="1:34" ht="20.25" customHeight="1" x14ac:dyDescent="0.35">
      <c r="A21" s="11" t="s">
        <v>24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24"/>
      <c r="AH21" s="49"/>
    </row>
    <row r="22" spans="1:34" ht="20.25" customHeight="1" x14ac:dyDescent="0.35">
      <c r="A22" s="11" t="s">
        <v>25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24"/>
      <c r="AH22" s="49"/>
    </row>
    <row r="23" spans="1:34" ht="20.25" customHeight="1" x14ac:dyDescent="0.35">
      <c r="A23" s="11" t="s">
        <v>17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24"/>
      <c r="AH23" s="31"/>
    </row>
    <row r="24" spans="1:34" ht="20.25" customHeight="1" x14ac:dyDescent="0.35">
      <c r="A24" s="11" t="s">
        <v>5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24"/>
      <c r="AH24" s="49"/>
    </row>
    <row r="25" spans="1:34" ht="20.25" customHeight="1" x14ac:dyDescent="0.35">
      <c r="A25" s="11" t="s">
        <v>10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24"/>
      <c r="AH25" s="49"/>
    </row>
    <row r="26" spans="1:34" ht="20.25" customHeight="1" x14ac:dyDescent="0.35">
      <c r="A26" s="11" t="s">
        <v>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24"/>
      <c r="AH26" s="49"/>
    </row>
    <row r="27" spans="1:34" ht="20.25" customHeight="1" x14ac:dyDescent="0.35">
      <c r="A27" s="7"/>
      <c r="B27" s="52">
        <f t="shared" ref="B27:AF27" si="2">SUM(B17+B23+B24+B25+B26)</f>
        <v>0</v>
      </c>
      <c r="C27" s="52">
        <f t="shared" si="2"/>
        <v>0</v>
      </c>
      <c r="D27" s="52">
        <f t="shared" si="2"/>
        <v>0</v>
      </c>
      <c r="E27" s="52">
        <f t="shared" si="2"/>
        <v>0</v>
      </c>
      <c r="F27" s="52">
        <f t="shared" si="2"/>
        <v>0</v>
      </c>
      <c r="G27" s="52">
        <f t="shared" si="2"/>
        <v>0</v>
      </c>
      <c r="H27" s="52">
        <f t="shared" si="2"/>
        <v>0</v>
      </c>
      <c r="I27" s="52">
        <f t="shared" si="2"/>
        <v>0</v>
      </c>
      <c r="J27" s="52">
        <f t="shared" si="2"/>
        <v>0</v>
      </c>
      <c r="K27" s="52">
        <f t="shared" si="2"/>
        <v>0</v>
      </c>
      <c r="L27" s="52">
        <f t="shared" si="2"/>
        <v>0</v>
      </c>
      <c r="M27" s="52">
        <f t="shared" si="2"/>
        <v>0</v>
      </c>
      <c r="N27" s="52">
        <f t="shared" si="2"/>
        <v>0</v>
      </c>
      <c r="O27" s="52">
        <f t="shared" si="2"/>
        <v>0</v>
      </c>
      <c r="P27" s="52">
        <f t="shared" si="2"/>
        <v>0</v>
      </c>
      <c r="Q27" s="52">
        <f t="shared" si="2"/>
        <v>0</v>
      </c>
      <c r="R27" s="52">
        <f t="shared" si="2"/>
        <v>0</v>
      </c>
      <c r="S27" s="52">
        <f t="shared" si="2"/>
        <v>0</v>
      </c>
      <c r="T27" s="52">
        <f t="shared" si="2"/>
        <v>0</v>
      </c>
      <c r="U27" s="52">
        <f t="shared" si="2"/>
        <v>0</v>
      </c>
      <c r="V27" s="52">
        <f t="shared" si="2"/>
        <v>0</v>
      </c>
      <c r="W27" s="52">
        <f t="shared" si="2"/>
        <v>0</v>
      </c>
      <c r="X27" s="52">
        <f t="shared" si="2"/>
        <v>0</v>
      </c>
      <c r="Y27" s="52">
        <f t="shared" si="2"/>
        <v>0</v>
      </c>
      <c r="Z27" s="52">
        <f t="shared" si="2"/>
        <v>0</v>
      </c>
      <c r="AA27" s="52">
        <f t="shared" si="2"/>
        <v>0</v>
      </c>
      <c r="AB27" s="52">
        <f t="shared" si="2"/>
        <v>0</v>
      </c>
      <c r="AC27" s="52">
        <f t="shared" si="2"/>
        <v>0</v>
      </c>
      <c r="AD27" s="52">
        <f t="shared" si="2"/>
        <v>0</v>
      </c>
      <c r="AE27" s="52">
        <f t="shared" si="2"/>
        <v>0</v>
      </c>
      <c r="AF27" s="52">
        <f t="shared" si="2"/>
        <v>0</v>
      </c>
      <c r="AG27" s="24">
        <f>AVERAGE(B27:AF27)</f>
        <v>0</v>
      </c>
      <c r="AH27" s="49"/>
    </row>
    <row r="28" spans="1:34" ht="20.25" customHeight="1" x14ac:dyDescent="0.35">
      <c r="A28" s="8" t="s">
        <v>11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24"/>
      <c r="AH28" s="33" t="s">
        <v>37</v>
      </c>
    </row>
    <row r="29" spans="1:34" ht="20.25" customHeight="1" x14ac:dyDescent="0.35">
      <c r="A29" s="7" t="s">
        <v>12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42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24"/>
      <c r="AH29" s="33" t="s">
        <v>34</v>
      </c>
    </row>
    <row r="30" spans="1:34" ht="20.25" customHeight="1" x14ac:dyDescent="0.35">
      <c r="A30" s="7" t="s">
        <v>27</v>
      </c>
      <c r="B30" s="86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24">
        <f>SUM(B30:AF30)</f>
        <v>0</v>
      </c>
      <c r="AH30" s="115">
        <v>0</v>
      </c>
    </row>
    <row r="31" spans="1:34" ht="20.25" customHeight="1" x14ac:dyDescent="0.35">
      <c r="A31" s="7" t="s">
        <v>4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24"/>
      <c r="AH31" s="12"/>
    </row>
    <row r="32" spans="1:34" ht="20.25" customHeight="1" x14ac:dyDescent="0.35">
      <c r="A32" s="7" t="s">
        <v>13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24"/>
      <c r="AH32" s="12"/>
    </row>
    <row r="33" spans="1:34" ht="20.25" customHeight="1" x14ac:dyDescent="0.35">
      <c r="A33" s="7" t="s">
        <v>10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24"/>
      <c r="AH33" s="12"/>
    </row>
    <row r="34" spans="1:34" ht="20.25" customHeight="1" x14ac:dyDescent="0.35">
      <c r="A34" s="7"/>
      <c r="B34" s="52">
        <f t="shared" ref="B34:H34" si="3">SUM(B29:B33)</f>
        <v>0</v>
      </c>
      <c r="C34" s="52">
        <f t="shared" si="3"/>
        <v>0</v>
      </c>
      <c r="D34" s="52">
        <f t="shared" si="3"/>
        <v>0</v>
      </c>
      <c r="E34" s="52">
        <f t="shared" si="3"/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  <c r="I34" s="52">
        <v>0</v>
      </c>
      <c r="J34" s="52">
        <f t="shared" ref="J34:AF34" si="4">SUM(J29:J33)</f>
        <v>0</v>
      </c>
      <c r="K34" s="52">
        <f t="shared" si="4"/>
        <v>0</v>
      </c>
      <c r="L34" s="52">
        <f t="shared" si="4"/>
        <v>0</v>
      </c>
      <c r="M34" s="52">
        <f t="shared" si="4"/>
        <v>0</v>
      </c>
      <c r="N34" s="52">
        <f t="shared" si="4"/>
        <v>0</v>
      </c>
      <c r="O34" s="52">
        <f t="shared" si="4"/>
        <v>0</v>
      </c>
      <c r="P34" s="52">
        <f t="shared" si="4"/>
        <v>0</v>
      </c>
      <c r="Q34" s="52">
        <f t="shared" si="4"/>
        <v>0</v>
      </c>
      <c r="R34" s="52">
        <f t="shared" si="4"/>
        <v>0</v>
      </c>
      <c r="S34" s="52">
        <f t="shared" si="4"/>
        <v>0</v>
      </c>
      <c r="T34" s="52">
        <f t="shared" si="4"/>
        <v>0</v>
      </c>
      <c r="U34" s="52">
        <f t="shared" si="4"/>
        <v>0</v>
      </c>
      <c r="V34" s="52">
        <f t="shared" si="4"/>
        <v>0</v>
      </c>
      <c r="W34" s="52">
        <f t="shared" si="4"/>
        <v>0</v>
      </c>
      <c r="X34" s="52">
        <f t="shared" si="4"/>
        <v>0</v>
      </c>
      <c r="Y34" s="52">
        <f t="shared" si="4"/>
        <v>0</v>
      </c>
      <c r="Z34" s="52">
        <f t="shared" si="4"/>
        <v>0</v>
      </c>
      <c r="AA34" s="52">
        <f t="shared" si="4"/>
        <v>0</v>
      </c>
      <c r="AB34" s="52">
        <f t="shared" si="4"/>
        <v>0</v>
      </c>
      <c r="AC34" s="52">
        <f t="shared" si="4"/>
        <v>0</v>
      </c>
      <c r="AD34" s="52">
        <f t="shared" si="4"/>
        <v>0</v>
      </c>
      <c r="AE34" s="52">
        <f t="shared" si="4"/>
        <v>0</v>
      </c>
      <c r="AF34" s="52">
        <f t="shared" si="4"/>
        <v>0</v>
      </c>
      <c r="AG34" s="24">
        <f>AVERAGE(B34:AF34)</f>
        <v>0</v>
      </c>
      <c r="AH34" s="8"/>
    </row>
    <row r="35" spans="1:34" ht="20.25" customHeight="1" x14ac:dyDescent="0.35">
      <c r="A35" s="8" t="s">
        <v>14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24"/>
      <c r="AH35" s="8"/>
    </row>
    <row r="36" spans="1:34" ht="20.25" customHeight="1" x14ac:dyDescent="0.35">
      <c r="A36" s="7" t="s">
        <v>4</v>
      </c>
      <c r="B36" s="52"/>
      <c r="C36" s="52"/>
      <c r="D36" s="52"/>
      <c r="E36" s="52">
        <v>0</v>
      </c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95">
        <f>AVERAGE(B36:AF36)</f>
        <v>0</v>
      </c>
      <c r="AH36" s="12"/>
    </row>
    <row r="37" spans="1:34" ht="20.25" customHeight="1" x14ac:dyDescent="0.35">
      <c r="A37" s="7" t="s">
        <v>15</v>
      </c>
      <c r="B37" s="52">
        <f t="shared" ref="B37:AF37" si="5">SUM(B8+B15+B27+B34+B36)</f>
        <v>0</v>
      </c>
      <c r="C37" s="52">
        <f t="shared" si="5"/>
        <v>0</v>
      </c>
      <c r="D37" s="52">
        <f t="shared" si="5"/>
        <v>0</v>
      </c>
      <c r="E37" s="52">
        <f t="shared" si="5"/>
        <v>0</v>
      </c>
      <c r="F37" s="52">
        <f t="shared" si="5"/>
        <v>0</v>
      </c>
      <c r="G37" s="52">
        <f t="shared" si="5"/>
        <v>0</v>
      </c>
      <c r="H37" s="52">
        <f t="shared" si="5"/>
        <v>0</v>
      </c>
      <c r="I37" s="52">
        <f t="shared" si="5"/>
        <v>0</v>
      </c>
      <c r="J37" s="52">
        <f t="shared" si="5"/>
        <v>0</v>
      </c>
      <c r="K37" s="52">
        <f t="shared" si="5"/>
        <v>0</v>
      </c>
      <c r="L37" s="52">
        <f t="shared" si="5"/>
        <v>0</v>
      </c>
      <c r="M37" s="52">
        <f t="shared" si="5"/>
        <v>0</v>
      </c>
      <c r="N37" s="52">
        <f t="shared" si="5"/>
        <v>0</v>
      </c>
      <c r="O37" s="52">
        <f t="shared" si="5"/>
        <v>0</v>
      </c>
      <c r="P37" s="52">
        <f t="shared" si="5"/>
        <v>0</v>
      </c>
      <c r="Q37" s="52">
        <f t="shared" si="5"/>
        <v>0</v>
      </c>
      <c r="R37" s="52">
        <f t="shared" si="5"/>
        <v>0</v>
      </c>
      <c r="S37" s="52">
        <f t="shared" si="5"/>
        <v>0</v>
      </c>
      <c r="T37" s="52">
        <f t="shared" si="5"/>
        <v>0</v>
      </c>
      <c r="U37" s="52">
        <f t="shared" si="5"/>
        <v>0</v>
      </c>
      <c r="V37" s="52">
        <f t="shared" si="5"/>
        <v>0</v>
      </c>
      <c r="W37" s="52">
        <f t="shared" si="5"/>
        <v>0</v>
      </c>
      <c r="X37" s="52">
        <f t="shared" si="5"/>
        <v>0</v>
      </c>
      <c r="Y37" s="52">
        <f t="shared" si="5"/>
        <v>0</v>
      </c>
      <c r="Z37" s="52">
        <f t="shared" si="5"/>
        <v>0</v>
      </c>
      <c r="AA37" s="52">
        <f t="shared" si="5"/>
        <v>0</v>
      </c>
      <c r="AB37" s="52">
        <f t="shared" si="5"/>
        <v>0</v>
      </c>
      <c r="AC37" s="52">
        <f t="shared" si="5"/>
        <v>0</v>
      </c>
      <c r="AD37" s="52">
        <f t="shared" si="5"/>
        <v>0</v>
      </c>
      <c r="AE37" s="52">
        <f t="shared" si="5"/>
        <v>0</v>
      </c>
      <c r="AF37" s="52">
        <f t="shared" si="5"/>
        <v>0</v>
      </c>
      <c r="AG37" s="24"/>
      <c r="AH37" s="12"/>
    </row>
    <row r="38" spans="1:34" ht="20.25" customHeight="1" x14ac:dyDescent="0.35">
      <c r="A38" s="7" t="s">
        <v>16</v>
      </c>
      <c r="B38" s="52">
        <f t="shared" ref="B38:AF38" si="6">-SUM(B13+B14+B25+B26+B32+B33)</f>
        <v>0</v>
      </c>
      <c r="C38" s="52">
        <f t="shared" si="6"/>
        <v>0</v>
      </c>
      <c r="D38" s="52">
        <f t="shared" si="6"/>
        <v>0</v>
      </c>
      <c r="E38" s="52">
        <f t="shared" si="6"/>
        <v>0</v>
      </c>
      <c r="F38" s="52">
        <f t="shared" si="6"/>
        <v>0</v>
      </c>
      <c r="G38" s="52">
        <f t="shared" si="6"/>
        <v>0</v>
      </c>
      <c r="H38" s="52">
        <f t="shared" si="6"/>
        <v>0</v>
      </c>
      <c r="I38" s="52">
        <f t="shared" si="6"/>
        <v>0</v>
      </c>
      <c r="J38" s="52">
        <f t="shared" si="6"/>
        <v>0</v>
      </c>
      <c r="K38" s="52">
        <f t="shared" si="6"/>
        <v>0</v>
      </c>
      <c r="L38" s="52">
        <f t="shared" si="6"/>
        <v>0</v>
      </c>
      <c r="M38" s="52">
        <f t="shared" si="6"/>
        <v>0</v>
      </c>
      <c r="N38" s="52">
        <f t="shared" si="6"/>
        <v>0</v>
      </c>
      <c r="O38" s="52">
        <f t="shared" si="6"/>
        <v>0</v>
      </c>
      <c r="P38" s="52">
        <f t="shared" si="6"/>
        <v>0</v>
      </c>
      <c r="Q38" s="52">
        <f t="shared" si="6"/>
        <v>0</v>
      </c>
      <c r="R38" s="52">
        <f t="shared" si="6"/>
        <v>0</v>
      </c>
      <c r="S38" s="52">
        <f t="shared" si="6"/>
        <v>0</v>
      </c>
      <c r="T38" s="52">
        <f t="shared" si="6"/>
        <v>0</v>
      </c>
      <c r="U38" s="52">
        <f t="shared" si="6"/>
        <v>0</v>
      </c>
      <c r="V38" s="52">
        <f t="shared" si="6"/>
        <v>0</v>
      </c>
      <c r="W38" s="52">
        <f t="shared" si="6"/>
        <v>0</v>
      </c>
      <c r="X38" s="52">
        <f t="shared" si="6"/>
        <v>0</v>
      </c>
      <c r="Y38" s="52">
        <f t="shared" si="6"/>
        <v>0</v>
      </c>
      <c r="Z38" s="52">
        <f t="shared" si="6"/>
        <v>0</v>
      </c>
      <c r="AA38" s="52">
        <f t="shared" si="6"/>
        <v>0</v>
      </c>
      <c r="AB38" s="52">
        <f t="shared" si="6"/>
        <v>0</v>
      </c>
      <c r="AC38" s="52">
        <f t="shared" si="6"/>
        <v>0</v>
      </c>
      <c r="AD38" s="52">
        <f t="shared" si="6"/>
        <v>0</v>
      </c>
      <c r="AE38" s="52">
        <f t="shared" si="6"/>
        <v>0</v>
      </c>
      <c r="AF38" s="52">
        <f t="shared" si="6"/>
        <v>0</v>
      </c>
      <c r="AG38" s="24"/>
      <c r="AH38" s="12"/>
    </row>
    <row r="39" spans="1:34" ht="20.25" customHeight="1" x14ac:dyDescent="0.35">
      <c r="A39" s="8" t="s">
        <v>20</v>
      </c>
      <c r="B39" s="52">
        <f t="shared" ref="B39:AF39" si="7">SUM(B37:B38)</f>
        <v>0</v>
      </c>
      <c r="C39" s="52">
        <f t="shared" si="7"/>
        <v>0</v>
      </c>
      <c r="D39" s="52">
        <f t="shared" si="7"/>
        <v>0</v>
      </c>
      <c r="E39" s="52">
        <f t="shared" si="7"/>
        <v>0</v>
      </c>
      <c r="F39" s="52">
        <f t="shared" si="7"/>
        <v>0</v>
      </c>
      <c r="G39" s="52">
        <f t="shared" si="7"/>
        <v>0</v>
      </c>
      <c r="H39" s="52">
        <f t="shared" si="7"/>
        <v>0</v>
      </c>
      <c r="I39" s="52">
        <f t="shared" si="7"/>
        <v>0</v>
      </c>
      <c r="J39" s="52">
        <f t="shared" si="7"/>
        <v>0</v>
      </c>
      <c r="K39" s="52">
        <f t="shared" si="7"/>
        <v>0</v>
      </c>
      <c r="L39" s="52">
        <f t="shared" si="7"/>
        <v>0</v>
      </c>
      <c r="M39" s="52">
        <f t="shared" si="7"/>
        <v>0</v>
      </c>
      <c r="N39" s="52">
        <f t="shared" si="7"/>
        <v>0</v>
      </c>
      <c r="O39" s="52">
        <f t="shared" si="7"/>
        <v>0</v>
      </c>
      <c r="P39" s="52">
        <f t="shared" si="7"/>
        <v>0</v>
      </c>
      <c r="Q39" s="52">
        <f t="shared" si="7"/>
        <v>0</v>
      </c>
      <c r="R39" s="52">
        <f t="shared" si="7"/>
        <v>0</v>
      </c>
      <c r="S39" s="52">
        <f t="shared" si="7"/>
        <v>0</v>
      </c>
      <c r="T39" s="52">
        <f t="shared" si="7"/>
        <v>0</v>
      </c>
      <c r="U39" s="52">
        <f t="shared" si="7"/>
        <v>0</v>
      </c>
      <c r="V39" s="52">
        <f t="shared" si="7"/>
        <v>0</v>
      </c>
      <c r="W39" s="52">
        <f t="shared" si="7"/>
        <v>0</v>
      </c>
      <c r="X39" s="52">
        <f t="shared" si="7"/>
        <v>0</v>
      </c>
      <c r="Y39" s="52">
        <f t="shared" si="7"/>
        <v>0</v>
      </c>
      <c r="Z39" s="52">
        <f t="shared" si="7"/>
        <v>0</v>
      </c>
      <c r="AA39" s="52">
        <f t="shared" si="7"/>
        <v>0</v>
      </c>
      <c r="AB39" s="52">
        <f t="shared" si="7"/>
        <v>0</v>
      </c>
      <c r="AC39" s="52">
        <f t="shared" si="7"/>
        <v>0</v>
      </c>
      <c r="AD39" s="52">
        <f t="shared" si="7"/>
        <v>0</v>
      </c>
      <c r="AE39" s="52">
        <f t="shared" si="7"/>
        <v>0</v>
      </c>
      <c r="AF39" s="52">
        <f t="shared" si="7"/>
        <v>0</v>
      </c>
      <c r="AG39" s="24">
        <f>AVERAGE(B39:AF39)</f>
        <v>0</v>
      </c>
      <c r="AH39" s="12"/>
    </row>
    <row r="40" spans="1:34" ht="20.25" customHeight="1" x14ac:dyDescent="0.35">
      <c r="A40" s="8"/>
      <c r="B40" s="18"/>
      <c r="C40" s="19"/>
      <c r="D40" s="19"/>
      <c r="E40" s="19"/>
      <c r="F40" s="19"/>
      <c r="G40" s="19"/>
      <c r="H40" s="15"/>
      <c r="I40" s="9"/>
      <c r="J40" s="9"/>
      <c r="K40" s="9"/>
      <c r="L40" s="9"/>
      <c r="M40" s="9"/>
      <c r="N40" s="9"/>
      <c r="O40" s="9"/>
      <c r="P40" s="9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23"/>
      <c r="AH40" s="12"/>
    </row>
    <row r="41" spans="1:34" ht="20.25" customHeight="1" x14ac:dyDescent="0.35">
      <c r="A41" s="31" t="s">
        <v>32</v>
      </c>
      <c r="B41" s="11"/>
      <c r="C41" s="11"/>
      <c r="D41" s="11"/>
      <c r="E41" s="11"/>
      <c r="F41" s="11"/>
      <c r="G41" s="11"/>
      <c r="H41" s="11"/>
      <c r="I41" s="14"/>
      <c r="J41" s="14"/>
      <c r="K41" s="14"/>
      <c r="L41" s="14"/>
      <c r="M41" s="14"/>
      <c r="N41" s="14"/>
      <c r="O41" s="14"/>
      <c r="P41" s="14"/>
      <c r="Q41" s="15"/>
      <c r="R41" s="15"/>
      <c r="S41" s="11"/>
      <c r="T41" s="11"/>
      <c r="U41" s="11"/>
      <c r="V41" s="11"/>
      <c r="W41" s="11"/>
      <c r="X41" s="11"/>
      <c r="Y41" s="11"/>
      <c r="Z41" s="14"/>
      <c r="AA41" s="14"/>
      <c r="AB41" s="14"/>
      <c r="AC41" s="14"/>
      <c r="AD41" s="14"/>
      <c r="AE41" s="14"/>
      <c r="AF41" s="14"/>
      <c r="AG41" s="26"/>
    </row>
    <row r="42" spans="1:34" ht="20.25" customHeight="1" x14ac:dyDescent="0.35">
      <c r="A42" s="49" t="s">
        <v>33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3"/>
      <c r="AH42" s="8"/>
    </row>
    <row r="43" spans="1:34" ht="20.25" customHeight="1" x14ac:dyDescent="0.35">
      <c r="A43" s="7"/>
      <c r="B43" s="7"/>
      <c r="C43" s="7"/>
      <c r="D43" s="7"/>
      <c r="E43" s="7"/>
      <c r="F43" s="7"/>
      <c r="G43" s="7"/>
      <c r="H43" s="7"/>
      <c r="I43" s="10"/>
      <c r="J43" s="10"/>
      <c r="K43" s="10"/>
      <c r="L43" s="10"/>
      <c r="M43" s="10"/>
      <c r="N43" s="10"/>
      <c r="O43" s="10"/>
      <c r="P43" s="10"/>
      <c r="Q43" s="6"/>
      <c r="R43" s="6"/>
      <c r="S43" s="7"/>
      <c r="T43" s="7"/>
      <c r="U43" s="7"/>
      <c r="V43" s="7"/>
      <c r="W43" s="7"/>
      <c r="X43" s="7"/>
      <c r="Y43" s="7"/>
      <c r="Z43" s="10"/>
      <c r="AA43" s="10"/>
      <c r="AB43" s="10"/>
      <c r="AC43" s="10"/>
      <c r="AD43" s="10"/>
      <c r="AE43" s="10"/>
      <c r="AF43" s="10"/>
      <c r="AG43" s="25"/>
      <c r="AH43" s="12"/>
    </row>
  </sheetData>
  <phoneticPr fontId="19" type="noConversion"/>
  <pageMargins left="0.5" right="0.6" top="0.49" bottom="0.5" header="0.5" footer="0.5"/>
  <pageSetup scale="3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7"/>
  <sheetViews>
    <sheetView zoomScale="55" zoomScaleNormal="55" zoomScalePageLayoutView="55" workbookViewId="0">
      <pane xSplit="1" ySplit="5" topLeftCell="F10" activePane="bottomRight" state="frozen"/>
      <selection pane="topRight" activeCell="B1" sqref="B1"/>
      <selection pane="bottomLeft" activeCell="A6" sqref="A6"/>
      <selection pane="bottomRight" activeCell="A17" sqref="A17"/>
    </sheetView>
  </sheetViews>
  <sheetFormatPr defaultColWidth="11.5546875" defaultRowHeight="20.25" customHeight="1" x14ac:dyDescent="0.35"/>
  <cols>
    <col min="1" max="1" width="32.77734375" style="12" customWidth="1"/>
    <col min="2" max="2" width="14.77734375" style="12" customWidth="1"/>
    <col min="3" max="31" width="8.21875" style="12" customWidth="1"/>
    <col min="32" max="32" width="11.109375" style="21" customWidth="1"/>
    <col min="33" max="33" width="16.5546875" style="12" customWidth="1"/>
    <col min="34" max="16384" width="11.5546875" style="12"/>
  </cols>
  <sheetData>
    <row r="1" spans="1:35" ht="20.25" customHeight="1" x14ac:dyDescent="0.35">
      <c r="A1" s="27" t="s">
        <v>21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90"/>
    </row>
    <row r="2" spans="1:35" ht="20.25" customHeight="1" x14ac:dyDescent="0.35">
      <c r="A2" s="27">
        <v>44652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90"/>
    </row>
    <row r="3" spans="1:35" ht="20.25" customHeight="1" x14ac:dyDescent="0.35">
      <c r="A3" s="29" t="s">
        <v>19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59"/>
      <c r="AA3" s="33"/>
      <c r="AB3" s="59"/>
      <c r="AC3" s="59"/>
      <c r="AD3" s="59"/>
      <c r="AE3" s="59"/>
      <c r="AF3" s="91"/>
    </row>
    <row r="4" spans="1:35" ht="20.25" customHeight="1" x14ac:dyDescent="0.35">
      <c r="A4" s="3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87"/>
      <c r="AG4" s="89" t="s">
        <v>39</v>
      </c>
      <c r="AH4" s="19"/>
      <c r="AI4" s="19"/>
    </row>
    <row r="5" spans="1:35" ht="20.25" customHeight="1" x14ac:dyDescent="0.35">
      <c r="A5" s="31"/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74">
        <v>6</v>
      </c>
      <c r="H5" s="74">
        <v>7</v>
      </c>
      <c r="I5" s="74">
        <v>8</v>
      </c>
      <c r="J5" s="74">
        <v>9</v>
      </c>
      <c r="K5" s="74">
        <v>10</v>
      </c>
      <c r="L5" s="74">
        <v>11</v>
      </c>
      <c r="M5" s="74">
        <v>12</v>
      </c>
      <c r="N5" s="74">
        <v>13</v>
      </c>
      <c r="O5" s="74">
        <v>14</v>
      </c>
      <c r="P5" s="74">
        <v>15</v>
      </c>
      <c r="Q5" s="63">
        <v>16</v>
      </c>
      <c r="R5" s="63">
        <v>17</v>
      </c>
      <c r="S5" s="41">
        <v>18</v>
      </c>
      <c r="T5" s="41">
        <v>19</v>
      </c>
      <c r="U5" s="41">
        <v>20</v>
      </c>
      <c r="V5" s="41">
        <v>21</v>
      </c>
      <c r="W5" s="41">
        <v>22</v>
      </c>
      <c r="X5" s="41">
        <v>23</v>
      </c>
      <c r="Y5" s="41">
        <v>24</v>
      </c>
      <c r="Z5" s="63">
        <v>25</v>
      </c>
      <c r="AA5" s="63">
        <v>26</v>
      </c>
      <c r="AB5" s="63">
        <v>27</v>
      </c>
      <c r="AC5" s="63">
        <v>28</v>
      </c>
      <c r="AD5" s="63">
        <v>29</v>
      </c>
      <c r="AE5" s="63">
        <v>30</v>
      </c>
      <c r="AF5" s="157" t="s">
        <v>28</v>
      </c>
      <c r="AG5" s="89" t="s">
        <v>38</v>
      </c>
    </row>
    <row r="6" spans="1:35" ht="20.25" customHeight="1" x14ac:dyDescent="0.35">
      <c r="A6" s="32" t="s">
        <v>0</v>
      </c>
      <c r="B6" s="41"/>
      <c r="C6" s="41"/>
      <c r="D6" s="41"/>
      <c r="E6" s="41"/>
      <c r="F6" s="41"/>
      <c r="G6" s="41"/>
      <c r="H6" s="41"/>
      <c r="I6" s="42"/>
      <c r="J6" s="42"/>
      <c r="K6" s="42"/>
      <c r="L6" s="42"/>
      <c r="M6" s="42"/>
      <c r="N6" s="42"/>
      <c r="O6" s="42"/>
      <c r="P6" s="42"/>
      <c r="Q6" s="42"/>
      <c r="R6" s="42"/>
      <c r="S6" s="41"/>
      <c r="T6" s="41"/>
      <c r="U6" s="41"/>
      <c r="V6" s="41"/>
      <c r="W6" s="41"/>
      <c r="X6" s="41"/>
      <c r="Y6" s="41"/>
      <c r="Z6" s="42"/>
      <c r="AA6" s="42"/>
      <c r="AB6" s="42"/>
      <c r="AC6" s="42"/>
      <c r="AD6" s="42"/>
      <c r="AE6" s="42"/>
      <c r="AF6" s="76"/>
      <c r="AG6" s="33"/>
    </row>
    <row r="7" spans="1:35" ht="20.25" customHeight="1" x14ac:dyDescent="0.35">
      <c r="A7" s="31" t="s">
        <v>1</v>
      </c>
      <c r="AF7" s="24"/>
      <c r="AG7" s="33" t="s">
        <v>35</v>
      </c>
    </row>
    <row r="8" spans="1:35" ht="20.25" customHeight="1" x14ac:dyDescent="0.35">
      <c r="A8" s="31" t="s">
        <v>2</v>
      </c>
      <c r="AF8" s="24"/>
      <c r="AG8" s="33" t="s">
        <v>34</v>
      </c>
    </row>
    <row r="9" spans="1:35" ht="20.25" customHeight="1" x14ac:dyDescent="0.35">
      <c r="A9" s="31"/>
      <c r="B9" s="52">
        <f t="shared" ref="B9:AE9" si="0">SUM(B7:B8)</f>
        <v>0</v>
      </c>
      <c r="C9" s="52">
        <f t="shared" si="0"/>
        <v>0</v>
      </c>
      <c r="D9" s="52">
        <f t="shared" si="0"/>
        <v>0</v>
      </c>
      <c r="E9" s="52">
        <f t="shared" si="0"/>
        <v>0</v>
      </c>
      <c r="F9" s="52">
        <f t="shared" si="0"/>
        <v>0</v>
      </c>
      <c r="G9" s="52">
        <f t="shared" si="0"/>
        <v>0</v>
      </c>
      <c r="H9" s="52">
        <f t="shared" si="0"/>
        <v>0</v>
      </c>
      <c r="I9" s="52">
        <f t="shared" si="0"/>
        <v>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52">
        <f t="shared" si="0"/>
        <v>0</v>
      </c>
      <c r="Q9" s="52">
        <f t="shared" si="0"/>
        <v>0</v>
      </c>
      <c r="R9" s="52">
        <f t="shared" si="0"/>
        <v>0</v>
      </c>
      <c r="S9" s="52">
        <f t="shared" si="0"/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52">
        <f t="shared" si="0"/>
        <v>0</v>
      </c>
      <c r="AD9" s="52">
        <f t="shared" si="0"/>
        <v>0</v>
      </c>
      <c r="AE9" s="52">
        <f t="shared" si="0"/>
        <v>0</v>
      </c>
      <c r="AF9" s="24">
        <f>AVERAGE(B9:AE9)</f>
        <v>0</v>
      </c>
      <c r="AG9" s="80">
        <v>0</v>
      </c>
    </row>
    <row r="10" spans="1:35" ht="20.25" customHeight="1" x14ac:dyDescent="0.35">
      <c r="A10" s="32" t="s">
        <v>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24"/>
      <c r="AG10" s="49"/>
    </row>
    <row r="11" spans="1:35" ht="20.25" customHeight="1" x14ac:dyDescent="0.35">
      <c r="A11" s="31" t="s">
        <v>18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24"/>
      <c r="AG11" s="89" t="s">
        <v>36</v>
      </c>
    </row>
    <row r="12" spans="1:35" ht="20.25" customHeight="1" x14ac:dyDescent="0.35">
      <c r="A12" s="33" t="s">
        <v>26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5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24"/>
      <c r="AG12" s="80">
        <v>0</v>
      </c>
    </row>
    <row r="13" spans="1:35" ht="20.25" customHeight="1" x14ac:dyDescent="0.35">
      <c r="A13" s="31" t="s">
        <v>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24"/>
      <c r="AG13" s="49"/>
    </row>
    <row r="14" spans="1:35" ht="20.25" customHeight="1" x14ac:dyDescent="0.35">
      <c r="A14" s="31" t="s">
        <v>6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24"/>
      <c r="AG14" s="49"/>
    </row>
    <row r="15" spans="1:35" ht="20.25" customHeight="1" x14ac:dyDescent="0.35">
      <c r="A15" s="31" t="s">
        <v>7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24"/>
      <c r="AG15" s="49"/>
    </row>
    <row r="16" spans="1:35" ht="20.25" customHeight="1" x14ac:dyDescent="0.35">
      <c r="A16" s="31"/>
      <c r="B16" s="52">
        <f t="shared" ref="B16:AE16" si="1">SUM(B11:B15)</f>
        <v>0</v>
      </c>
      <c r="C16" s="52">
        <f t="shared" si="1"/>
        <v>0</v>
      </c>
      <c r="D16" s="52">
        <f t="shared" si="1"/>
        <v>0</v>
      </c>
      <c r="E16" s="52">
        <f t="shared" si="1"/>
        <v>0</v>
      </c>
      <c r="F16" s="52">
        <f t="shared" si="1"/>
        <v>0</v>
      </c>
      <c r="G16" s="52">
        <f t="shared" si="1"/>
        <v>0</v>
      </c>
      <c r="H16" s="52">
        <f t="shared" si="1"/>
        <v>0</v>
      </c>
      <c r="I16" s="52">
        <f t="shared" si="1"/>
        <v>0</v>
      </c>
      <c r="J16" s="52">
        <f t="shared" si="1"/>
        <v>0</v>
      </c>
      <c r="K16" s="52">
        <f t="shared" si="1"/>
        <v>0</v>
      </c>
      <c r="L16" s="52">
        <f t="shared" si="1"/>
        <v>0</v>
      </c>
      <c r="M16" s="52">
        <f t="shared" si="1"/>
        <v>0</v>
      </c>
      <c r="N16" s="52">
        <f t="shared" si="1"/>
        <v>0</v>
      </c>
      <c r="O16" s="52">
        <f t="shared" si="1"/>
        <v>0</v>
      </c>
      <c r="P16" s="52">
        <f t="shared" si="1"/>
        <v>0</v>
      </c>
      <c r="Q16" s="52">
        <f t="shared" si="1"/>
        <v>0</v>
      </c>
      <c r="R16" s="52">
        <f t="shared" si="1"/>
        <v>0</v>
      </c>
      <c r="S16" s="52">
        <f t="shared" si="1"/>
        <v>0</v>
      </c>
      <c r="T16" s="52">
        <f t="shared" si="1"/>
        <v>0</v>
      </c>
      <c r="U16" s="52">
        <f t="shared" si="1"/>
        <v>0</v>
      </c>
      <c r="V16" s="52">
        <f t="shared" si="1"/>
        <v>0</v>
      </c>
      <c r="W16" s="52">
        <f t="shared" si="1"/>
        <v>0</v>
      </c>
      <c r="X16" s="52">
        <f t="shared" si="1"/>
        <v>0</v>
      </c>
      <c r="Y16" s="52">
        <f t="shared" si="1"/>
        <v>0</v>
      </c>
      <c r="Z16" s="52">
        <f t="shared" si="1"/>
        <v>0</v>
      </c>
      <c r="AA16" s="52">
        <f t="shared" si="1"/>
        <v>0</v>
      </c>
      <c r="AB16" s="52">
        <f t="shared" si="1"/>
        <v>0</v>
      </c>
      <c r="AC16" s="52">
        <f t="shared" si="1"/>
        <v>0</v>
      </c>
      <c r="AD16" s="52">
        <f t="shared" si="1"/>
        <v>0</v>
      </c>
      <c r="AE16" s="52">
        <f t="shared" si="1"/>
        <v>0</v>
      </c>
      <c r="AF16" s="24">
        <f>AVERAGE(B16:AE16)</f>
        <v>0</v>
      </c>
      <c r="AG16" s="49"/>
    </row>
    <row r="17" spans="1:33" ht="20.25" customHeight="1" x14ac:dyDescent="0.35">
      <c r="A17" s="34" t="s">
        <v>40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24"/>
      <c r="AG17" s="49"/>
    </row>
    <row r="18" spans="1:33" ht="20.25" customHeight="1" x14ac:dyDescent="0.35">
      <c r="A18" s="35" t="s">
        <v>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24"/>
      <c r="AG18" s="89" t="s">
        <v>36</v>
      </c>
    </row>
    <row r="19" spans="1:33" ht="20.25" customHeight="1" x14ac:dyDescent="0.35">
      <c r="A19" s="41" t="s">
        <v>26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24"/>
      <c r="AG19" s="80">
        <v>0</v>
      </c>
    </row>
    <row r="20" spans="1:33" ht="20.25" customHeight="1" x14ac:dyDescent="0.35">
      <c r="A20" s="35" t="s">
        <v>9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24"/>
      <c r="AG20" s="49"/>
    </row>
    <row r="21" spans="1:33" ht="20.25" customHeight="1" x14ac:dyDescent="0.35">
      <c r="A21" s="35" t="s">
        <v>23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24"/>
      <c r="AG21" s="49"/>
    </row>
    <row r="22" spans="1:33" ht="20.25" customHeight="1" x14ac:dyDescent="0.35">
      <c r="A22" s="35" t="s">
        <v>22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24"/>
      <c r="AG22" s="49"/>
    </row>
    <row r="23" spans="1:33" ht="20.25" customHeight="1" x14ac:dyDescent="0.35">
      <c r="A23" s="35" t="s">
        <v>24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24"/>
      <c r="AG23" s="49"/>
    </row>
    <row r="24" spans="1:33" ht="20.25" customHeight="1" x14ac:dyDescent="0.35">
      <c r="A24" s="35" t="s">
        <v>25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24"/>
      <c r="AG24" s="31"/>
    </row>
    <row r="25" spans="1:33" ht="20.25" customHeight="1" x14ac:dyDescent="0.35">
      <c r="A25" s="35" t="s">
        <v>17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24"/>
      <c r="AG25" s="49"/>
    </row>
    <row r="26" spans="1:33" ht="20.25" customHeight="1" x14ac:dyDescent="0.35">
      <c r="A26" s="35" t="s">
        <v>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24"/>
      <c r="AG26" s="49"/>
    </row>
    <row r="27" spans="1:33" ht="20.25" customHeight="1" x14ac:dyDescent="0.35">
      <c r="A27" s="35" t="s">
        <v>10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24"/>
      <c r="AG27" s="49"/>
    </row>
    <row r="28" spans="1:33" ht="20.25" customHeight="1" x14ac:dyDescent="0.35">
      <c r="A28" s="35" t="s">
        <v>7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90"/>
      <c r="AG28" s="49"/>
    </row>
    <row r="29" spans="1:33" ht="20.25" customHeight="1" x14ac:dyDescent="0.35">
      <c r="A29" s="31"/>
      <c r="B29" s="52">
        <f t="shared" ref="B29:AE29" si="2">B18+B25+B26+B27+B28</f>
        <v>0</v>
      </c>
      <c r="C29" s="52">
        <f t="shared" si="2"/>
        <v>0</v>
      </c>
      <c r="D29" s="52">
        <f t="shared" si="2"/>
        <v>0</v>
      </c>
      <c r="E29" s="52">
        <f t="shared" si="2"/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  <c r="J29" s="52">
        <f t="shared" si="2"/>
        <v>0</v>
      </c>
      <c r="K29" s="52">
        <f t="shared" si="2"/>
        <v>0</v>
      </c>
      <c r="L29" s="52">
        <f t="shared" si="2"/>
        <v>0</v>
      </c>
      <c r="M29" s="52">
        <f t="shared" si="2"/>
        <v>0</v>
      </c>
      <c r="N29" s="52">
        <f t="shared" si="2"/>
        <v>0</v>
      </c>
      <c r="O29" s="52">
        <f t="shared" si="2"/>
        <v>0</v>
      </c>
      <c r="P29" s="52">
        <f t="shared" si="2"/>
        <v>0</v>
      </c>
      <c r="Q29" s="52">
        <f t="shared" si="2"/>
        <v>0</v>
      </c>
      <c r="R29" s="52">
        <f t="shared" si="2"/>
        <v>0</v>
      </c>
      <c r="S29" s="52">
        <f t="shared" si="2"/>
        <v>0</v>
      </c>
      <c r="T29" s="52">
        <f t="shared" si="2"/>
        <v>0</v>
      </c>
      <c r="U29" s="52">
        <f t="shared" si="2"/>
        <v>0</v>
      </c>
      <c r="V29" s="52">
        <f t="shared" si="2"/>
        <v>0</v>
      </c>
      <c r="W29" s="52">
        <f t="shared" si="2"/>
        <v>0</v>
      </c>
      <c r="X29" s="52">
        <f t="shared" si="2"/>
        <v>0</v>
      </c>
      <c r="Y29" s="52">
        <f t="shared" si="2"/>
        <v>0</v>
      </c>
      <c r="Z29" s="52">
        <f t="shared" si="2"/>
        <v>0</v>
      </c>
      <c r="AA29" s="52">
        <f t="shared" si="2"/>
        <v>0</v>
      </c>
      <c r="AB29" s="52">
        <f t="shared" si="2"/>
        <v>0</v>
      </c>
      <c r="AC29" s="52">
        <f t="shared" si="2"/>
        <v>0</v>
      </c>
      <c r="AD29" s="52">
        <f t="shared" si="2"/>
        <v>0</v>
      </c>
      <c r="AE29" s="52">
        <f t="shared" si="2"/>
        <v>0</v>
      </c>
      <c r="AF29" s="24">
        <f>AVERAGE(B29:AE29)</f>
        <v>0</v>
      </c>
      <c r="AG29" s="33"/>
    </row>
    <row r="30" spans="1:33" ht="20.25" customHeight="1" x14ac:dyDescent="0.35">
      <c r="A30" s="32" t="s">
        <v>11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24"/>
      <c r="AG30" s="33" t="s">
        <v>37</v>
      </c>
    </row>
    <row r="31" spans="1:33" ht="20.25" customHeight="1" x14ac:dyDescent="0.3">
      <c r="A31" s="31" t="s">
        <v>12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33" t="s">
        <v>34</v>
      </c>
    </row>
    <row r="32" spans="1:33" ht="20.25" customHeight="1" x14ac:dyDescent="0.35">
      <c r="A32" s="31" t="s">
        <v>27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148"/>
      <c r="AD32" s="80"/>
      <c r="AE32" s="80"/>
      <c r="AF32" s="80">
        <f>SUM(B32:AE32)</f>
        <v>0</v>
      </c>
      <c r="AG32" s="115">
        <v>0</v>
      </c>
    </row>
    <row r="33" spans="1:32" ht="20.25" customHeight="1" x14ac:dyDescent="0.35">
      <c r="A33" s="31" t="s">
        <v>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148"/>
      <c r="AD33" s="80"/>
      <c r="AE33" s="80"/>
      <c r="AF33" s="80"/>
    </row>
    <row r="34" spans="1:32" ht="20.25" customHeight="1" x14ac:dyDescent="0.35">
      <c r="A34" s="31" t="s">
        <v>13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42"/>
      <c r="AC34" s="42"/>
      <c r="AD34" s="42"/>
      <c r="AE34" s="42"/>
      <c r="AF34" s="24"/>
    </row>
    <row r="35" spans="1:32" ht="20.25" customHeight="1" x14ac:dyDescent="0.35">
      <c r="A35" s="31" t="s">
        <v>10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42"/>
      <c r="AC35" s="42"/>
      <c r="AD35" s="42"/>
      <c r="AE35" s="42"/>
      <c r="AF35" s="24"/>
    </row>
    <row r="36" spans="1:32" ht="20.25" customHeight="1" x14ac:dyDescent="0.35">
      <c r="A36" s="3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24"/>
    </row>
    <row r="37" spans="1:32" ht="20.25" customHeight="1" x14ac:dyDescent="0.35">
      <c r="A37" s="32" t="s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24"/>
    </row>
    <row r="38" spans="1:32" ht="20.25" customHeight="1" x14ac:dyDescent="0.35">
      <c r="A38" s="31" t="s">
        <v>4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24"/>
    </row>
    <row r="39" spans="1:32" ht="20.25" customHeight="1" x14ac:dyDescent="0.35">
      <c r="A39" s="31" t="s">
        <v>15</v>
      </c>
      <c r="B39" s="52">
        <f t="shared" ref="B39:AD39" si="3">SUM(B38,B36,B29,B16,B9)</f>
        <v>0</v>
      </c>
      <c r="C39" s="52">
        <f t="shared" si="3"/>
        <v>0</v>
      </c>
      <c r="D39" s="52">
        <f t="shared" si="3"/>
        <v>0</v>
      </c>
      <c r="E39" s="52">
        <f t="shared" si="3"/>
        <v>0</v>
      </c>
      <c r="F39" s="52">
        <f t="shared" si="3"/>
        <v>0</v>
      </c>
      <c r="G39" s="52">
        <f t="shared" si="3"/>
        <v>0</v>
      </c>
      <c r="H39" s="52">
        <f t="shared" si="3"/>
        <v>0</v>
      </c>
      <c r="I39" s="52">
        <f t="shared" si="3"/>
        <v>0</v>
      </c>
      <c r="J39" s="52">
        <f t="shared" si="3"/>
        <v>0</v>
      </c>
      <c r="K39" s="52">
        <f>SUM(K38,K36,K29,K16,K9)</f>
        <v>0</v>
      </c>
      <c r="L39" s="52">
        <f t="shared" si="3"/>
        <v>0</v>
      </c>
      <c r="M39" s="52">
        <f t="shared" si="3"/>
        <v>0</v>
      </c>
      <c r="N39" s="52">
        <f t="shared" si="3"/>
        <v>0</v>
      </c>
      <c r="O39" s="52">
        <f t="shared" si="3"/>
        <v>0</v>
      </c>
      <c r="P39" s="52">
        <f t="shared" si="3"/>
        <v>0</v>
      </c>
      <c r="Q39" s="52">
        <f t="shared" si="3"/>
        <v>0</v>
      </c>
      <c r="R39" s="52">
        <f t="shared" si="3"/>
        <v>0</v>
      </c>
      <c r="S39" s="52">
        <f t="shared" si="3"/>
        <v>0</v>
      </c>
      <c r="T39" s="52">
        <f t="shared" si="3"/>
        <v>0</v>
      </c>
      <c r="U39" s="52">
        <f t="shared" si="3"/>
        <v>0</v>
      </c>
      <c r="V39" s="52">
        <f t="shared" si="3"/>
        <v>0</v>
      </c>
      <c r="W39" s="52">
        <f t="shared" si="3"/>
        <v>0</v>
      </c>
      <c r="X39" s="52">
        <f t="shared" si="3"/>
        <v>0</v>
      </c>
      <c r="Y39" s="52">
        <f t="shared" si="3"/>
        <v>0</v>
      </c>
      <c r="Z39" s="52">
        <f t="shared" si="3"/>
        <v>0</v>
      </c>
      <c r="AA39" s="52">
        <f t="shared" si="3"/>
        <v>0</v>
      </c>
      <c r="AB39" s="52">
        <f t="shared" si="3"/>
        <v>0</v>
      </c>
      <c r="AC39" s="52">
        <f t="shared" si="3"/>
        <v>0</v>
      </c>
      <c r="AD39" s="52">
        <f t="shared" si="3"/>
        <v>0</v>
      </c>
      <c r="AE39" s="52">
        <f>SUM(AE9+AE16+AE29+AE36+AE38)</f>
        <v>0</v>
      </c>
      <c r="AF39" s="24"/>
    </row>
    <row r="40" spans="1:32" ht="20.25" customHeight="1" x14ac:dyDescent="0.35">
      <c r="A40" s="31" t="s">
        <v>16</v>
      </c>
      <c r="B40" s="52">
        <f t="shared" ref="B40:AE40" si="4">-SUM(B14+B15+B27+B28+B34+B35)</f>
        <v>0</v>
      </c>
      <c r="C40" s="52">
        <f t="shared" si="4"/>
        <v>0</v>
      </c>
      <c r="D40" s="52">
        <f t="shared" si="4"/>
        <v>0</v>
      </c>
      <c r="E40" s="52">
        <f t="shared" si="4"/>
        <v>0</v>
      </c>
      <c r="F40" s="52">
        <f t="shared" si="4"/>
        <v>0</v>
      </c>
      <c r="G40" s="52">
        <f t="shared" si="4"/>
        <v>0</v>
      </c>
      <c r="H40" s="52">
        <f t="shared" si="4"/>
        <v>0</v>
      </c>
      <c r="I40" s="52">
        <f t="shared" si="4"/>
        <v>0</v>
      </c>
      <c r="J40" s="52">
        <f t="shared" si="4"/>
        <v>0</v>
      </c>
      <c r="K40" s="52">
        <f t="shared" si="4"/>
        <v>0</v>
      </c>
      <c r="L40" s="52">
        <f t="shared" si="4"/>
        <v>0</v>
      </c>
      <c r="M40" s="52">
        <f t="shared" si="4"/>
        <v>0</v>
      </c>
      <c r="N40" s="52">
        <f t="shared" si="4"/>
        <v>0</v>
      </c>
      <c r="O40" s="52">
        <f t="shared" si="4"/>
        <v>0</v>
      </c>
      <c r="P40" s="52">
        <f t="shared" si="4"/>
        <v>0</v>
      </c>
      <c r="Q40" s="52">
        <f t="shared" si="4"/>
        <v>0</v>
      </c>
      <c r="R40" s="52">
        <f t="shared" si="4"/>
        <v>0</v>
      </c>
      <c r="S40" s="52">
        <f t="shared" si="4"/>
        <v>0</v>
      </c>
      <c r="T40" s="52">
        <f t="shared" si="4"/>
        <v>0</v>
      </c>
      <c r="U40" s="52">
        <f t="shared" si="4"/>
        <v>0</v>
      </c>
      <c r="V40" s="52">
        <f t="shared" si="4"/>
        <v>0</v>
      </c>
      <c r="W40" s="52">
        <f t="shared" si="4"/>
        <v>0</v>
      </c>
      <c r="X40" s="52">
        <f t="shared" si="4"/>
        <v>0</v>
      </c>
      <c r="Y40" s="52">
        <f t="shared" si="4"/>
        <v>0</v>
      </c>
      <c r="Z40" s="52">
        <f t="shared" si="4"/>
        <v>0</v>
      </c>
      <c r="AA40" s="52">
        <f t="shared" si="4"/>
        <v>0</v>
      </c>
      <c r="AB40" s="52">
        <f t="shared" si="4"/>
        <v>0</v>
      </c>
      <c r="AC40" s="52">
        <f t="shared" si="4"/>
        <v>0</v>
      </c>
      <c r="AD40" s="52">
        <f t="shared" si="4"/>
        <v>0</v>
      </c>
      <c r="AE40" s="52">
        <f t="shared" si="4"/>
        <v>0</v>
      </c>
      <c r="AF40" s="24"/>
    </row>
    <row r="41" spans="1:32" ht="20.25" customHeight="1" x14ac:dyDescent="0.35">
      <c r="A41" s="32" t="s">
        <v>20</v>
      </c>
      <c r="B41" s="52">
        <f t="shared" ref="B41:AE41" si="5">SUM(B39:B40)</f>
        <v>0</v>
      </c>
      <c r="C41" s="52">
        <f t="shared" si="5"/>
        <v>0</v>
      </c>
      <c r="D41" s="52">
        <f t="shared" si="5"/>
        <v>0</v>
      </c>
      <c r="E41" s="52">
        <f t="shared" si="5"/>
        <v>0</v>
      </c>
      <c r="F41" s="52">
        <f t="shared" si="5"/>
        <v>0</v>
      </c>
      <c r="G41" s="52">
        <f t="shared" si="5"/>
        <v>0</v>
      </c>
      <c r="H41" s="52">
        <f t="shared" si="5"/>
        <v>0</v>
      </c>
      <c r="I41" s="52">
        <f t="shared" si="5"/>
        <v>0</v>
      </c>
      <c r="J41" s="52">
        <f t="shared" si="5"/>
        <v>0</v>
      </c>
      <c r="K41" s="52">
        <f t="shared" si="5"/>
        <v>0</v>
      </c>
      <c r="L41" s="52">
        <f t="shared" si="5"/>
        <v>0</v>
      </c>
      <c r="M41" s="52">
        <f t="shared" si="5"/>
        <v>0</v>
      </c>
      <c r="N41" s="52">
        <f t="shared" si="5"/>
        <v>0</v>
      </c>
      <c r="O41" s="52">
        <f t="shared" si="5"/>
        <v>0</v>
      </c>
      <c r="P41" s="52">
        <f t="shared" si="5"/>
        <v>0</v>
      </c>
      <c r="Q41" s="52">
        <f t="shared" si="5"/>
        <v>0</v>
      </c>
      <c r="R41" s="52">
        <f t="shared" si="5"/>
        <v>0</v>
      </c>
      <c r="S41" s="52">
        <f t="shared" si="5"/>
        <v>0</v>
      </c>
      <c r="T41" s="52">
        <f t="shared" si="5"/>
        <v>0</v>
      </c>
      <c r="U41" s="52">
        <f t="shared" si="5"/>
        <v>0</v>
      </c>
      <c r="V41" s="52">
        <f t="shared" si="5"/>
        <v>0</v>
      </c>
      <c r="W41" s="52">
        <f t="shared" si="5"/>
        <v>0</v>
      </c>
      <c r="X41" s="52">
        <f t="shared" si="5"/>
        <v>0</v>
      </c>
      <c r="Y41" s="52">
        <f t="shared" si="5"/>
        <v>0</v>
      </c>
      <c r="Z41" s="52">
        <f t="shared" si="5"/>
        <v>0</v>
      </c>
      <c r="AA41" s="52">
        <f t="shared" si="5"/>
        <v>0</v>
      </c>
      <c r="AB41" s="52">
        <f t="shared" si="5"/>
        <v>0</v>
      </c>
      <c r="AC41" s="52">
        <f t="shared" si="5"/>
        <v>0</v>
      </c>
      <c r="AD41" s="52">
        <f t="shared" si="5"/>
        <v>0</v>
      </c>
      <c r="AE41" s="52">
        <f t="shared" si="5"/>
        <v>0</v>
      </c>
      <c r="AF41" s="24">
        <f>AVERAGE(B41:AE41)</f>
        <v>0</v>
      </c>
    </row>
    <row r="42" spans="1:32" ht="20.25" customHeight="1" x14ac:dyDescent="0.35">
      <c r="A42" s="32"/>
      <c r="B42" s="20"/>
      <c r="C42" s="36"/>
      <c r="D42" s="36"/>
      <c r="E42" s="47"/>
      <c r="F42" s="47"/>
      <c r="G42" s="47"/>
      <c r="H42" s="52"/>
      <c r="I42" s="52"/>
      <c r="J42" s="52"/>
      <c r="K42" s="52"/>
      <c r="L42" s="52"/>
      <c r="M42" s="52"/>
      <c r="N42" s="52"/>
      <c r="O42" s="52"/>
      <c r="P42" s="52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92"/>
    </row>
    <row r="43" spans="1:32" ht="20.25" customHeight="1" x14ac:dyDescent="0.35">
      <c r="A43" s="31"/>
      <c r="B43" s="15"/>
      <c r="C43" s="15"/>
      <c r="D43" s="15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85"/>
    </row>
    <row r="44" spans="1:32" ht="20.25" customHeight="1" x14ac:dyDescent="0.35">
      <c r="A44" s="49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4"/>
    </row>
    <row r="45" spans="1:32" ht="20.25" customHeight="1" x14ac:dyDescent="0.3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4"/>
    </row>
    <row r="46" spans="1:32" ht="20.25" customHeight="1" x14ac:dyDescent="0.3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4"/>
    </row>
    <row r="47" spans="1:32" ht="20.25" customHeight="1" x14ac:dyDescent="0.3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4"/>
    </row>
    <row r="48" spans="1:32" ht="20.25" customHeight="1" x14ac:dyDescent="0.3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4"/>
    </row>
    <row r="49" spans="2:32" ht="20.25" customHeight="1" x14ac:dyDescent="0.3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4"/>
    </row>
    <row r="50" spans="2:32" ht="20.25" customHeight="1" x14ac:dyDescent="0.35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4"/>
    </row>
    <row r="51" spans="2:32" ht="20.25" customHeight="1" x14ac:dyDescent="0.3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4"/>
    </row>
    <row r="52" spans="2:32" ht="20.25" customHeight="1" x14ac:dyDescent="0.35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4"/>
    </row>
    <row r="53" spans="2:32" ht="20.25" customHeight="1" x14ac:dyDescent="0.35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4"/>
    </row>
    <row r="54" spans="2:32" ht="20.25" customHeight="1" x14ac:dyDescent="0.35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4"/>
    </row>
    <row r="55" spans="2:32" ht="20.25" customHeight="1" x14ac:dyDescent="0.35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4"/>
    </row>
    <row r="56" spans="2:32" ht="20.25" customHeight="1" x14ac:dyDescent="0.35"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4"/>
    </row>
    <row r="57" spans="2:32" ht="20.25" customHeight="1" x14ac:dyDescent="0.35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4"/>
    </row>
  </sheetData>
  <phoneticPr fontId="19" type="noConversion"/>
  <pageMargins left="0.32" right="0.2" top="0.51" bottom="0.34" header="0.5" footer="0.34"/>
  <pageSetup scale="30" orientation="landscape" horizontalDpi="429496729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0"/>
  <sheetViews>
    <sheetView zoomScale="54" zoomScaleNormal="54" zoomScalePageLayoutView="54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ColWidth="11.5546875" defaultRowHeight="23.25" x14ac:dyDescent="0.35"/>
  <cols>
    <col min="1" max="1" width="32.5546875" style="12" customWidth="1"/>
    <col min="2" max="32" width="8.21875" style="12" customWidth="1"/>
    <col min="33" max="33" width="12.6640625" style="21" customWidth="1"/>
    <col min="34" max="34" width="17.109375" style="12" customWidth="1"/>
    <col min="35" max="16384" width="11.5546875" style="12"/>
  </cols>
  <sheetData>
    <row r="1" spans="1:34" ht="21" customHeight="1" x14ac:dyDescent="0.3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4" ht="21" customHeight="1" x14ac:dyDescent="0.3">
      <c r="A2" s="118">
        <v>44682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4" ht="21" customHeight="1" x14ac:dyDescent="0.3">
      <c r="A3" s="39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54"/>
      <c r="AA3" s="39"/>
      <c r="AB3" s="54"/>
      <c r="AC3" s="54"/>
      <c r="AD3" s="54"/>
      <c r="AE3" s="54"/>
      <c r="AF3" s="54"/>
      <c r="AG3" s="54"/>
      <c r="AH3" s="151" t="s">
        <v>39</v>
      </c>
    </row>
    <row r="4" spans="1:34" ht="21" customHeight="1" x14ac:dyDescent="0.3">
      <c r="A4" s="35"/>
      <c r="B4" s="119">
        <v>1</v>
      </c>
      <c r="C4" s="119">
        <v>2</v>
      </c>
      <c r="D4" s="119">
        <v>3</v>
      </c>
      <c r="E4" s="119">
        <v>4</v>
      </c>
      <c r="F4" s="119">
        <v>5</v>
      </c>
      <c r="G4" s="119">
        <v>6</v>
      </c>
      <c r="H4" s="119">
        <v>7</v>
      </c>
      <c r="I4" s="119">
        <v>8</v>
      </c>
      <c r="J4" s="119">
        <v>9</v>
      </c>
      <c r="K4" s="119">
        <v>10</v>
      </c>
      <c r="L4" s="119">
        <v>11</v>
      </c>
      <c r="M4" s="119">
        <v>12</v>
      </c>
      <c r="N4" s="119">
        <v>13</v>
      </c>
      <c r="O4" s="119">
        <v>14</v>
      </c>
      <c r="P4" s="119">
        <v>15</v>
      </c>
      <c r="Q4" s="120">
        <v>16</v>
      </c>
      <c r="R4" s="120">
        <v>17</v>
      </c>
      <c r="S4" s="36">
        <v>18</v>
      </c>
      <c r="T4" s="36">
        <v>19</v>
      </c>
      <c r="U4" s="36">
        <v>20</v>
      </c>
      <c r="V4" s="36">
        <v>21</v>
      </c>
      <c r="W4" s="36">
        <v>22</v>
      </c>
      <c r="X4" s="36">
        <v>23</v>
      </c>
      <c r="Y4" s="36">
        <v>24</v>
      </c>
      <c r="Z4" s="120">
        <v>25</v>
      </c>
      <c r="AA4" s="120">
        <v>26</v>
      </c>
      <c r="AB4" s="120">
        <v>27</v>
      </c>
      <c r="AC4" s="120">
        <v>28</v>
      </c>
      <c r="AD4" s="120">
        <v>29</v>
      </c>
      <c r="AE4" s="120">
        <v>30</v>
      </c>
      <c r="AF4" s="120">
        <v>31</v>
      </c>
      <c r="AG4" s="120" t="s">
        <v>28</v>
      </c>
      <c r="AH4" s="151" t="s">
        <v>38</v>
      </c>
    </row>
    <row r="5" spans="1:34" ht="21" customHeight="1" x14ac:dyDescent="0.3">
      <c r="A5" s="34" t="s">
        <v>0</v>
      </c>
      <c r="B5" s="36"/>
      <c r="C5" s="36"/>
      <c r="D5" s="36"/>
      <c r="E5" s="36"/>
      <c r="F5" s="36"/>
      <c r="G5" s="36"/>
      <c r="H5" s="36"/>
      <c r="I5" s="20"/>
      <c r="J5" s="20"/>
      <c r="K5" s="20"/>
      <c r="L5" s="20"/>
      <c r="M5" s="20"/>
      <c r="N5" s="20"/>
      <c r="O5" s="20"/>
      <c r="P5" s="20"/>
      <c r="Q5" s="20"/>
      <c r="R5" s="20"/>
      <c r="S5" s="36"/>
      <c r="T5" s="36"/>
      <c r="U5" s="36"/>
      <c r="V5" s="36"/>
      <c r="W5" s="36"/>
      <c r="X5" s="36"/>
      <c r="Y5" s="36"/>
      <c r="Z5" s="20"/>
      <c r="AA5" s="20"/>
      <c r="AB5" s="20"/>
      <c r="AC5" s="20"/>
      <c r="AD5" s="20"/>
      <c r="AE5" s="20"/>
      <c r="AF5" s="20"/>
      <c r="AG5" s="20"/>
      <c r="AH5" s="33"/>
    </row>
    <row r="6" spans="1:34" ht="21" customHeight="1" x14ac:dyDescent="0.3">
      <c r="A6" s="35" t="s">
        <v>1</v>
      </c>
      <c r="V6" s="49"/>
      <c r="W6" s="49"/>
      <c r="X6" s="49"/>
      <c r="Y6" s="49"/>
      <c r="Z6" s="49"/>
      <c r="AG6" s="121"/>
      <c r="AH6" s="33" t="s">
        <v>35</v>
      </c>
    </row>
    <row r="7" spans="1:34" ht="21" customHeight="1" x14ac:dyDescent="0.3">
      <c r="A7" s="35" t="s">
        <v>2</v>
      </c>
      <c r="V7" s="49"/>
      <c r="W7" s="49"/>
      <c r="X7" s="49"/>
      <c r="Y7" s="49"/>
      <c r="Z7" s="49"/>
      <c r="AG7" s="121"/>
      <c r="AH7" s="33" t="s">
        <v>34</v>
      </c>
    </row>
    <row r="8" spans="1:34" ht="21" customHeight="1" x14ac:dyDescent="0.3">
      <c r="A8" s="35"/>
      <c r="B8" s="121">
        <f t="shared" ref="B8:AF8" si="0">SUM(B6:B7)</f>
        <v>0</v>
      </c>
      <c r="C8" s="121">
        <f t="shared" si="0"/>
        <v>0</v>
      </c>
      <c r="D8" s="121">
        <f t="shared" si="0"/>
        <v>0</v>
      </c>
      <c r="E8" s="121">
        <f t="shared" si="0"/>
        <v>0</v>
      </c>
      <c r="F8" s="121">
        <f t="shared" si="0"/>
        <v>0</v>
      </c>
      <c r="G8" s="121">
        <f t="shared" si="0"/>
        <v>0</v>
      </c>
      <c r="H8" s="121">
        <f t="shared" si="0"/>
        <v>0</v>
      </c>
      <c r="I8" s="121">
        <f t="shared" si="0"/>
        <v>0</v>
      </c>
      <c r="J8" s="121">
        <f t="shared" si="0"/>
        <v>0</v>
      </c>
      <c r="K8" s="121">
        <f t="shared" si="0"/>
        <v>0</v>
      </c>
      <c r="L8" s="121">
        <f t="shared" si="0"/>
        <v>0</v>
      </c>
      <c r="M8" s="121">
        <f t="shared" si="0"/>
        <v>0</v>
      </c>
      <c r="N8" s="121">
        <f t="shared" si="0"/>
        <v>0</v>
      </c>
      <c r="O8" s="121">
        <f t="shared" si="0"/>
        <v>0</v>
      </c>
      <c r="P8" s="121">
        <f t="shared" si="0"/>
        <v>0</v>
      </c>
      <c r="Q8" s="121">
        <f t="shared" si="0"/>
        <v>0</v>
      </c>
      <c r="R8" s="121">
        <f t="shared" si="0"/>
        <v>0</v>
      </c>
      <c r="S8" s="121">
        <f t="shared" si="0"/>
        <v>0</v>
      </c>
      <c r="T8" s="121">
        <f t="shared" si="0"/>
        <v>0</v>
      </c>
      <c r="U8" s="121">
        <f t="shared" si="0"/>
        <v>0</v>
      </c>
      <c r="V8" s="121">
        <f t="shared" si="0"/>
        <v>0</v>
      </c>
      <c r="W8" s="121">
        <f t="shared" si="0"/>
        <v>0</v>
      </c>
      <c r="X8" s="121">
        <f t="shared" si="0"/>
        <v>0</v>
      </c>
      <c r="Y8" s="121">
        <f t="shared" si="0"/>
        <v>0</v>
      </c>
      <c r="Z8" s="121">
        <f t="shared" si="0"/>
        <v>0</v>
      </c>
      <c r="AA8" s="121">
        <f t="shared" si="0"/>
        <v>0</v>
      </c>
      <c r="AB8" s="121">
        <f t="shared" si="0"/>
        <v>0</v>
      </c>
      <c r="AC8" s="121">
        <f t="shared" si="0"/>
        <v>0</v>
      </c>
      <c r="AD8" s="121">
        <f t="shared" si="0"/>
        <v>0</v>
      </c>
      <c r="AE8" s="121">
        <f t="shared" si="0"/>
        <v>0</v>
      </c>
      <c r="AF8" s="121">
        <f t="shared" si="0"/>
        <v>0</v>
      </c>
      <c r="AG8" s="121">
        <f>AVERAGE(B8:AF8)</f>
        <v>0</v>
      </c>
      <c r="AH8" s="80">
        <v>0</v>
      </c>
    </row>
    <row r="9" spans="1:34" ht="21" customHeight="1" x14ac:dyDescent="0.3">
      <c r="A9" s="34" t="s">
        <v>3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49"/>
    </row>
    <row r="10" spans="1:34" ht="21" customHeight="1" x14ac:dyDescent="0.3">
      <c r="A10" s="35" t="s">
        <v>18</v>
      </c>
      <c r="B10" s="122"/>
      <c r="C10" s="122"/>
      <c r="D10" s="122"/>
      <c r="E10" s="122"/>
      <c r="F10" s="122"/>
      <c r="G10" s="122"/>
      <c r="H10" s="122"/>
      <c r="I10" s="123"/>
      <c r="J10" s="123"/>
      <c r="K10" s="123"/>
      <c r="L10" s="122"/>
      <c r="M10" s="122"/>
      <c r="N10" s="122"/>
      <c r="O10" s="122"/>
      <c r="P10" s="122"/>
      <c r="Q10" s="122"/>
      <c r="R10" s="122"/>
      <c r="S10" s="124"/>
      <c r="T10" s="124"/>
      <c r="U10" s="125"/>
      <c r="V10" s="126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1"/>
      <c r="AH10" s="89" t="s">
        <v>36</v>
      </c>
    </row>
    <row r="11" spans="1:34" ht="21" customHeight="1" x14ac:dyDescent="0.3">
      <c r="A11" s="41" t="s">
        <v>26</v>
      </c>
      <c r="B11" s="122"/>
      <c r="C11" s="122"/>
      <c r="D11" s="122"/>
      <c r="E11" s="122"/>
      <c r="F11" s="122"/>
      <c r="G11" s="122"/>
      <c r="H11" s="122"/>
      <c r="I11" s="123"/>
      <c r="J11" s="123"/>
      <c r="K11" s="123"/>
      <c r="L11" s="122"/>
      <c r="M11" s="122"/>
      <c r="N11" s="122"/>
      <c r="O11" s="122"/>
      <c r="P11" s="122"/>
      <c r="Q11" s="122"/>
      <c r="R11" s="122"/>
      <c r="S11" s="124"/>
      <c r="T11" s="124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1"/>
      <c r="AH11" s="80">
        <v>0</v>
      </c>
    </row>
    <row r="12" spans="1:34" ht="21" customHeight="1" x14ac:dyDescent="0.3">
      <c r="A12" s="35" t="s">
        <v>5</v>
      </c>
      <c r="B12" s="122"/>
      <c r="C12" s="122"/>
      <c r="D12" s="122"/>
      <c r="E12" s="122"/>
      <c r="F12" s="122"/>
      <c r="G12" s="122"/>
      <c r="H12" s="122"/>
      <c r="I12" s="123"/>
      <c r="J12" s="123"/>
      <c r="K12" s="123"/>
      <c r="L12" s="122"/>
      <c r="M12" s="122"/>
      <c r="N12" s="122"/>
      <c r="O12" s="122"/>
      <c r="P12" s="122"/>
      <c r="Q12" s="122"/>
      <c r="R12" s="122"/>
      <c r="S12" s="124"/>
      <c r="T12" s="124"/>
      <c r="U12" s="125"/>
      <c r="V12" s="125"/>
      <c r="W12" s="125"/>
      <c r="X12" s="125"/>
      <c r="Y12" s="127"/>
      <c r="Z12" s="125"/>
      <c r="AA12" s="125"/>
      <c r="AB12" s="125"/>
      <c r="AC12" s="125"/>
      <c r="AD12" s="125"/>
      <c r="AE12" s="125"/>
      <c r="AF12" s="125"/>
      <c r="AG12" s="121"/>
      <c r="AH12" s="49"/>
    </row>
    <row r="13" spans="1:34" ht="21" customHeight="1" x14ac:dyDescent="0.3">
      <c r="A13" s="35" t="s">
        <v>6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1"/>
      <c r="AH13" s="49"/>
    </row>
    <row r="14" spans="1:34" ht="21" customHeight="1" x14ac:dyDescent="0.3">
      <c r="A14" s="35" t="s">
        <v>7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1"/>
      <c r="AH14" s="49"/>
    </row>
    <row r="15" spans="1:34" ht="21" customHeight="1" x14ac:dyDescent="0.3">
      <c r="A15" s="35"/>
      <c r="B15" s="121">
        <f t="shared" ref="B15:G15" si="1">SUM(B10:B14)</f>
        <v>0</v>
      </c>
      <c r="C15" s="121">
        <f t="shared" si="1"/>
        <v>0</v>
      </c>
      <c r="D15" s="121">
        <f t="shared" si="1"/>
        <v>0</v>
      </c>
      <c r="E15" s="121">
        <f t="shared" si="1"/>
        <v>0</v>
      </c>
      <c r="F15" s="121">
        <f t="shared" si="1"/>
        <v>0</v>
      </c>
      <c r="G15" s="121">
        <f t="shared" si="1"/>
        <v>0</v>
      </c>
      <c r="H15" s="121">
        <f>SUM(B10:B14)</f>
        <v>0</v>
      </c>
      <c r="I15" s="121">
        <f>SUM(C10:C14)</f>
        <v>0</v>
      </c>
      <c r="J15" s="121">
        <f>SUM(D10:D14)</f>
        <v>0</v>
      </c>
      <c r="K15" s="121">
        <f>SUM(E10:E14)</f>
        <v>0</v>
      </c>
      <c r="L15" s="121">
        <f t="shared" ref="L15:AF15" si="2">SUM(L10:L14)</f>
        <v>0</v>
      </c>
      <c r="M15" s="121">
        <f t="shared" si="2"/>
        <v>0</v>
      </c>
      <c r="N15" s="121">
        <f t="shared" si="2"/>
        <v>0</v>
      </c>
      <c r="O15" s="121">
        <f t="shared" si="2"/>
        <v>0</v>
      </c>
      <c r="P15" s="121">
        <f t="shared" si="2"/>
        <v>0</v>
      </c>
      <c r="Q15" s="121">
        <f t="shared" si="2"/>
        <v>0</v>
      </c>
      <c r="R15" s="121">
        <f t="shared" si="2"/>
        <v>0</v>
      </c>
      <c r="S15" s="121">
        <f t="shared" si="2"/>
        <v>0</v>
      </c>
      <c r="T15" s="121">
        <f t="shared" si="2"/>
        <v>0</v>
      </c>
      <c r="U15" s="121">
        <f t="shared" si="2"/>
        <v>0</v>
      </c>
      <c r="V15" s="121">
        <f t="shared" si="2"/>
        <v>0</v>
      </c>
      <c r="W15" s="121">
        <f t="shared" si="2"/>
        <v>0</v>
      </c>
      <c r="X15" s="121">
        <f t="shared" si="2"/>
        <v>0</v>
      </c>
      <c r="Y15" s="121">
        <f t="shared" si="2"/>
        <v>0</v>
      </c>
      <c r="Z15" s="121">
        <f t="shared" si="2"/>
        <v>0</v>
      </c>
      <c r="AA15" s="121">
        <f t="shared" si="2"/>
        <v>0</v>
      </c>
      <c r="AB15" s="121">
        <f t="shared" si="2"/>
        <v>0</v>
      </c>
      <c r="AC15" s="121">
        <f t="shared" si="2"/>
        <v>0</v>
      </c>
      <c r="AD15" s="121">
        <f t="shared" si="2"/>
        <v>0</v>
      </c>
      <c r="AE15" s="121">
        <f t="shared" si="2"/>
        <v>0</v>
      </c>
      <c r="AF15" s="121">
        <f t="shared" si="2"/>
        <v>0</v>
      </c>
      <c r="AG15" s="121">
        <f>AVERAGE(B15:AF15)</f>
        <v>0</v>
      </c>
      <c r="AH15" s="49"/>
    </row>
    <row r="16" spans="1:34" ht="21" customHeight="1" x14ac:dyDescent="0.3">
      <c r="A16" s="34" t="s">
        <v>40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49"/>
    </row>
    <row r="17" spans="1:36" ht="21" customHeight="1" x14ac:dyDescent="0.3">
      <c r="A17" s="35" t="s">
        <v>8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1"/>
      <c r="AH17" s="89" t="s">
        <v>36</v>
      </c>
    </row>
    <row r="18" spans="1:36" ht="21" customHeight="1" x14ac:dyDescent="0.3">
      <c r="A18" s="41" t="s">
        <v>26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22"/>
      <c r="T18" s="122"/>
      <c r="U18" s="149"/>
      <c r="V18" s="149"/>
      <c r="W18" s="122"/>
      <c r="X18" s="122"/>
      <c r="Y18" s="122"/>
      <c r="Z18" s="149"/>
      <c r="AA18" s="122"/>
      <c r="AB18" s="122"/>
      <c r="AC18" s="122"/>
      <c r="AD18" s="122"/>
      <c r="AE18" s="122"/>
      <c r="AF18" s="122"/>
      <c r="AG18" s="121"/>
      <c r="AH18" s="80">
        <v>0</v>
      </c>
    </row>
    <row r="19" spans="1:36" ht="21" customHeight="1" x14ac:dyDescent="0.3">
      <c r="A19" s="35" t="s">
        <v>9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49"/>
    </row>
    <row r="20" spans="1:36" ht="21" customHeight="1" x14ac:dyDescent="0.3">
      <c r="A20" s="35" t="s">
        <v>23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21"/>
      <c r="AH20" s="49"/>
    </row>
    <row r="21" spans="1:36" ht="21" customHeight="1" x14ac:dyDescent="0.3">
      <c r="A21" s="35" t="s">
        <v>22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1"/>
      <c r="AH21" s="49"/>
    </row>
    <row r="22" spans="1:36" ht="21" customHeight="1" x14ac:dyDescent="0.3">
      <c r="A22" s="35" t="s">
        <v>24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1"/>
      <c r="AH22" s="49"/>
    </row>
    <row r="23" spans="1:36" ht="21" customHeight="1" x14ac:dyDescent="0.3">
      <c r="A23" s="35" t="s">
        <v>25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1"/>
      <c r="AH23" s="31"/>
    </row>
    <row r="24" spans="1:36" ht="21" customHeight="1" x14ac:dyDescent="0.3">
      <c r="A24" s="35" t="s">
        <v>17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1"/>
      <c r="AH24" s="49"/>
    </row>
    <row r="25" spans="1:36" ht="21" customHeight="1" x14ac:dyDescent="0.3">
      <c r="A25" s="35" t="s">
        <v>5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21"/>
      <c r="AH25" s="49"/>
    </row>
    <row r="26" spans="1:36" ht="21" customHeight="1" x14ac:dyDescent="0.3">
      <c r="A26" s="35" t="s">
        <v>10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1"/>
      <c r="AH26" s="49"/>
    </row>
    <row r="27" spans="1:36" ht="21" customHeight="1" x14ac:dyDescent="0.3">
      <c r="A27" s="35" t="s">
        <v>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1"/>
      <c r="AH27" s="49"/>
    </row>
    <row r="28" spans="1:36" ht="21" customHeight="1" x14ac:dyDescent="0.3">
      <c r="A28" s="35"/>
      <c r="B28" s="121">
        <f>SUM(B17,B24,B25,B26,B27,B18)</f>
        <v>0</v>
      </c>
      <c r="C28" s="121">
        <f t="shared" ref="C28:Z28" si="3">SUM(C17,C24,C25,C26,C27,C18)</f>
        <v>0</v>
      </c>
      <c r="D28" s="121">
        <f t="shared" si="3"/>
        <v>0</v>
      </c>
      <c r="E28" s="121">
        <f t="shared" si="3"/>
        <v>0</v>
      </c>
      <c r="F28" s="121">
        <f t="shared" si="3"/>
        <v>0</v>
      </c>
      <c r="G28" s="121">
        <f t="shared" si="3"/>
        <v>0</v>
      </c>
      <c r="H28" s="121">
        <f t="shared" si="3"/>
        <v>0</v>
      </c>
      <c r="I28" s="121">
        <f t="shared" si="3"/>
        <v>0</v>
      </c>
      <c r="J28" s="121">
        <f t="shared" si="3"/>
        <v>0</v>
      </c>
      <c r="K28" s="121">
        <f t="shared" si="3"/>
        <v>0</v>
      </c>
      <c r="L28" s="121">
        <f t="shared" si="3"/>
        <v>0</v>
      </c>
      <c r="M28" s="121">
        <f t="shared" si="3"/>
        <v>0</v>
      </c>
      <c r="N28" s="121">
        <f t="shared" si="3"/>
        <v>0</v>
      </c>
      <c r="O28" s="121">
        <f t="shared" si="3"/>
        <v>0</v>
      </c>
      <c r="P28" s="121">
        <f t="shared" si="3"/>
        <v>0</v>
      </c>
      <c r="Q28" s="121">
        <f t="shared" si="3"/>
        <v>0</v>
      </c>
      <c r="R28" s="121">
        <f t="shared" si="3"/>
        <v>0</v>
      </c>
      <c r="S28" s="121">
        <f t="shared" si="3"/>
        <v>0</v>
      </c>
      <c r="T28" s="121">
        <f t="shared" si="3"/>
        <v>0</v>
      </c>
      <c r="U28" s="121">
        <f t="shared" si="3"/>
        <v>0</v>
      </c>
      <c r="V28" s="121">
        <f t="shared" si="3"/>
        <v>0</v>
      </c>
      <c r="W28" s="121">
        <f t="shared" si="3"/>
        <v>0</v>
      </c>
      <c r="X28" s="121">
        <f t="shared" si="3"/>
        <v>0</v>
      </c>
      <c r="Y28" s="121">
        <f t="shared" si="3"/>
        <v>0</v>
      </c>
      <c r="Z28" s="121">
        <f t="shared" si="3"/>
        <v>0</v>
      </c>
      <c r="AA28" s="121">
        <f t="shared" ref="AA28:AF28" si="4">SUM(AA17,AA24,AA25,AA26,AA27,AA18)</f>
        <v>0</v>
      </c>
      <c r="AB28" s="121">
        <f t="shared" si="4"/>
        <v>0</v>
      </c>
      <c r="AC28" s="121">
        <f t="shared" si="4"/>
        <v>0</v>
      </c>
      <c r="AD28" s="121">
        <f t="shared" si="4"/>
        <v>0</v>
      </c>
      <c r="AE28" s="121">
        <f t="shared" si="4"/>
        <v>0</v>
      </c>
      <c r="AF28" s="121">
        <f t="shared" si="4"/>
        <v>0</v>
      </c>
      <c r="AG28" s="121">
        <f>AVERAGE(B28:AF28)</f>
        <v>0</v>
      </c>
      <c r="AH28" s="33"/>
      <c r="AI28" s="56"/>
      <c r="AJ28" s="49"/>
    </row>
    <row r="29" spans="1:36" ht="21" customHeight="1" x14ac:dyDescent="0.3">
      <c r="A29" s="34" t="s">
        <v>11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33" t="s">
        <v>37</v>
      </c>
      <c r="AI29" s="56"/>
      <c r="AJ29" s="49"/>
    </row>
    <row r="30" spans="1:36" ht="21" customHeight="1" x14ac:dyDescent="0.3">
      <c r="A30" s="35" t="s">
        <v>12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1"/>
      <c r="AH30" s="33" t="s">
        <v>34</v>
      </c>
      <c r="AI30" s="56"/>
      <c r="AJ30" s="49"/>
    </row>
    <row r="31" spans="1:36" ht="21" customHeight="1" x14ac:dyDescent="0.3">
      <c r="A31" s="35" t="s">
        <v>27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1">
        <f>SUM(B31:AF31)</f>
        <v>0</v>
      </c>
      <c r="AH31" s="115">
        <v>0</v>
      </c>
      <c r="AI31" s="56"/>
      <c r="AJ31" s="49"/>
    </row>
    <row r="32" spans="1:36" ht="21" customHeight="1" x14ac:dyDescent="0.3">
      <c r="A32" s="35" t="s">
        <v>4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1"/>
      <c r="AI32" s="56"/>
      <c r="AJ32" s="49"/>
    </row>
    <row r="33" spans="1:40" ht="21" customHeight="1" x14ac:dyDescent="0.3">
      <c r="A33" s="35" t="s">
        <v>13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1"/>
    </row>
    <row r="34" spans="1:40" ht="21" customHeight="1" x14ac:dyDescent="0.3">
      <c r="A34" s="35" t="s">
        <v>10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1"/>
    </row>
    <row r="35" spans="1:40" ht="21" customHeight="1" x14ac:dyDescent="0.3">
      <c r="A35" s="35"/>
      <c r="B35" s="121">
        <f t="shared" ref="B35:N35" si="5">SUM(B30:B34)</f>
        <v>0</v>
      </c>
      <c r="C35" s="121">
        <f t="shared" si="5"/>
        <v>0</v>
      </c>
      <c r="D35" s="121">
        <f t="shared" si="5"/>
        <v>0</v>
      </c>
      <c r="E35" s="121">
        <f t="shared" si="5"/>
        <v>0</v>
      </c>
      <c r="F35" s="121">
        <f t="shared" si="5"/>
        <v>0</v>
      </c>
      <c r="G35" s="121">
        <f t="shared" si="5"/>
        <v>0</v>
      </c>
      <c r="H35" s="121">
        <f t="shared" si="5"/>
        <v>0</v>
      </c>
      <c r="I35" s="121">
        <f t="shared" si="5"/>
        <v>0</v>
      </c>
      <c r="J35" s="121">
        <f t="shared" si="5"/>
        <v>0</v>
      </c>
      <c r="K35" s="121">
        <f t="shared" si="5"/>
        <v>0</v>
      </c>
      <c r="L35" s="121">
        <f t="shared" si="5"/>
        <v>0</v>
      </c>
      <c r="M35" s="121">
        <f t="shared" si="5"/>
        <v>0</v>
      </c>
      <c r="N35" s="121">
        <f t="shared" si="5"/>
        <v>0</v>
      </c>
      <c r="O35" s="121">
        <f t="shared" ref="O35:AF35" si="6">SUM(O30:O34)</f>
        <v>0</v>
      </c>
      <c r="P35" s="121">
        <f t="shared" si="6"/>
        <v>0</v>
      </c>
      <c r="Q35" s="121">
        <f t="shared" si="6"/>
        <v>0</v>
      </c>
      <c r="R35" s="121">
        <f t="shared" si="6"/>
        <v>0</v>
      </c>
      <c r="S35" s="121">
        <f t="shared" si="6"/>
        <v>0</v>
      </c>
      <c r="T35" s="121">
        <f t="shared" si="6"/>
        <v>0</v>
      </c>
      <c r="U35" s="121">
        <f t="shared" si="6"/>
        <v>0</v>
      </c>
      <c r="V35" s="121">
        <f t="shared" si="6"/>
        <v>0</v>
      </c>
      <c r="W35" s="121">
        <f t="shared" si="6"/>
        <v>0</v>
      </c>
      <c r="X35" s="121">
        <f t="shared" si="6"/>
        <v>0</v>
      </c>
      <c r="Y35" s="121">
        <f t="shared" si="6"/>
        <v>0</v>
      </c>
      <c r="Z35" s="121">
        <f t="shared" si="6"/>
        <v>0</v>
      </c>
      <c r="AA35" s="121">
        <f t="shared" si="6"/>
        <v>0</v>
      </c>
      <c r="AB35" s="121">
        <f t="shared" si="6"/>
        <v>0</v>
      </c>
      <c r="AC35" s="121">
        <f t="shared" si="6"/>
        <v>0</v>
      </c>
      <c r="AD35" s="121">
        <f t="shared" si="6"/>
        <v>0</v>
      </c>
      <c r="AE35" s="121">
        <f t="shared" si="6"/>
        <v>0</v>
      </c>
      <c r="AF35" s="121">
        <f t="shared" si="6"/>
        <v>0</v>
      </c>
      <c r="AG35" s="121">
        <f>AVERAGE(B35:AF35)</f>
        <v>0</v>
      </c>
    </row>
    <row r="36" spans="1:40" ht="21" customHeight="1" x14ac:dyDescent="0.3">
      <c r="A36" s="34" t="s">
        <v>30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</row>
    <row r="37" spans="1:40" ht="21" customHeight="1" x14ac:dyDescent="0.3">
      <c r="A37" s="35" t="s">
        <v>4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30"/>
      <c r="Y37" s="130"/>
      <c r="Z37" s="130"/>
      <c r="AA37" s="130"/>
      <c r="AB37" s="130"/>
      <c r="AC37" s="130"/>
      <c r="AD37" s="130"/>
      <c r="AE37" s="130"/>
      <c r="AF37" s="130"/>
      <c r="AG37" s="121"/>
    </row>
    <row r="38" spans="1:40" ht="21" customHeight="1" x14ac:dyDescent="0.3">
      <c r="A38" s="35" t="s">
        <v>15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1"/>
    </row>
    <row r="39" spans="1:40" ht="21" customHeight="1" x14ac:dyDescent="0.3">
      <c r="A39" s="35" t="s">
        <v>16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1"/>
    </row>
    <row r="40" spans="1:40" ht="21" customHeight="1" x14ac:dyDescent="0.3">
      <c r="A40" s="34" t="s">
        <v>20</v>
      </c>
      <c r="B40" s="121">
        <f t="shared" ref="B40:K40" si="7">SUM(B38:B39)</f>
        <v>0</v>
      </c>
      <c r="C40" s="121">
        <f t="shared" si="7"/>
        <v>0</v>
      </c>
      <c r="D40" s="121">
        <f t="shared" si="7"/>
        <v>0</v>
      </c>
      <c r="E40" s="121">
        <f t="shared" si="7"/>
        <v>0</v>
      </c>
      <c r="F40" s="121">
        <f t="shared" si="7"/>
        <v>0</v>
      </c>
      <c r="G40" s="121">
        <f t="shared" si="7"/>
        <v>0</v>
      </c>
      <c r="H40" s="121">
        <f t="shared" si="7"/>
        <v>0</v>
      </c>
      <c r="I40" s="121">
        <f t="shared" si="7"/>
        <v>0</v>
      </c>
      <c r="J40" s="121">
        <f t="shared" si="7"/>
        <v>0</v>
      </c>
      <c r="K40" s="121">
        <f t="shared" si="7"/>
        <v>0</v>
      </c>
      <c r="L40" s="121">
        <f t="shared" ref="L40:AF40" si="8">SUM(L38:L39)</f>
        <v>0</v>
      </c>
      <c r="M40" s="121">
        <f t="shared" si="8"/>
        <v>0</v>
      </c>
      <c r="N40" s="121">
        <f t="shared" si="8"/>
        <v>0</v>
      </c>
      <c r="O40" s="121">
        <f t="shared" si="8"/>
        <v>0</v>
      </c>
      <c r="P40" s="121">
        <f t="shared" si="8"/>
        <v>0</v>
      </c>
      <c r="Q40" s="121">
        <f t="shared" si="8"/>
        <v>0</v>
      </c>
      <c r="R40" s="121">
        <f t="shared" si="8"/>
        <v>0</v>
      </c>
      <c r="S40" s="121">
        <f t="shared" si="8"/>
        <v>0</v>
      </c>
      <c r="T40" s="121">
        <f t="shared" si="8"/>
        <v>0</v>
      </c>
      <c r="U40" s="121">
        <f t="shared" si="8"/>
        <v>0</v>
      </c>
      <c r="V40" s="121">
        <f t="shared" si="8"/>
        <v>0</v>
      </c>
      <c r="W40" s="121">
        <f t="shared" si="8"/>
        <v>0</v>
      </c>
      <c r="X40" s="121">
        <f t="shared" si="8"/>
        <v>0</v>
      </c>
      <c r="Y40" s="121">
        <f t="shared" si="8"/>
        <v>0</v>
      </c>
      <c r="Z40" s="121">
        <f t="shared" si="8"/>
        <v>0</v>
      </c>
      <c r="AA40" s="121">
        <f t="shared" si="8"/>
        <v>0</v>
      </c>
      <c r="AB40" s="121">
        <f t="shared" si="8"/>
        <v>0</v>
      </c>
      <c r="AC40" s="121">
        <f t="shared" si="8"/>
        <v>0</v>
      </c>
      <c r="AD40" s="121">
        <f t="shared" si="8"/>
        <v>0</v>
      </c>
      <c r="AE40" s="121">
        <f t="shared" si="8"/>
        <v>0</v>
      </c>
      <c r="AF40" s="121">
        <f t="shared" si="8"/>
        <v>0</v>
      </c>
      <c r="AG40" s="121">
        <f>AVERAGE(B40:AF40)</f>
        <v>0</v>
      </c>
    </row>
    <row r="41" spans="1:40" ht="20.25" customHeight="1" x14ac:dyDescent="0.3">
      <c r="A41" s="34"/>
      <c r="B41" s="20"/>
      <c r="C41" s="36"/>
      <c r="D41" s="36"/>
      <c r="E41" s="36"/>
      <c r="F41" s="36"/>
      <c r="G41" s="36"/>
      <c r="H41" s="41"/>
      <c r="I41" s="42"/>
      <c r="J41" s="42"/>
      <c r="K41" s="42"/>
      <c r="L41" s="42"/>
      <c r="M41" s="42"/>
      <c r="N41" s="42"/>
      <c r="O41" s="42"/>
      <c r="P41" s="42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</row>
    <row r="42" spans="1:40" x14ac:dyDescent="0.35">
      <c r="A42" s="31"/>
      <c r="B42" s="35"/>
      <c r="C42" s="35"/>
      <c r="D42" s="35"/>
      <c r="E42" s="35"/>
      <c r="F42" s="35"/>
      <c r="G42" s="35"/>
      <c r="H42" s="35"/>
      <c r="I42" s="44"/>
      <c r="J42" s="44"/>
      <c r="K42" s="44"/>
      <c r="L42" s="44"/>
      <c r="M42" s="44"/>
      <c r="N42" s="44"/>
      <c r="O42" s="44"/>
      <c r="P42" s="44"/>
      <c r="Q42" s="41"/>
      <c r="R42" s="41"/>
      <c r="S42" s="35"/>
      <c r="T42" s="35"/>
      <c r="U42" s="35"/>
      <c r="V42" s="35"/>
      <c r="W42" s="35"/>
      <c r="X42" s="35"/>
      <c r="Y42" s="35"/>
      <c r="Z42" s="44"/>
      <c r="AA42" s="44"/>
      <c r="AB42" s="44"/>
      <c r="AC42" s="44"/>
      <c r="AD42" s="44"/>
      <c r="AE42" s="44"/>
      <c r="AF42" s="44"/>
      <c r="AG42" s="46"/>
    </row>
    <row r="43" spans="1:40" ht="20.25" x14ac:dyDescent="0.3">
      <c r="A43" s="49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47"/>
      <c r="AH43" s="114"/>
      <c r="AI43" s="114"/>
      <c r="AJ43" s="114"/>
      <c r="AK43" s="114"/>
      <c r="AL43" s="114"/>
      <c r="AM43" s="114"/>
      <c r="AN43" s="47"/>
    </row>
    <row r="44" spans="1:40" ht="20.25" x14ac:dyDescent="0.3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47"/>
      <c r="AH44" s="114"/>
      <c r="AI44" s="114"/>
      <c r="AJ44" s="114"/>
      <c r="AK44" s="114"/>
      <c r="AL44" s="114"/>
      <c r="AM44" s="114"/>
      <c r="AN44" s="47"/>
    </row>
    <row r="45" spans="1:40" ht="20.25" x14ac:dyDescent="0.3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47"/>
      <c r="AH45" s="114"/>
      <c r="AI45" s="114"/>
      <c r="AJ45" s="114"/>
      <c r="AK45" s="114"/>
      <c r="AL45" s="114"/>
      <c r="AM45" s="114"/>
      <c r="AN45" s="47"/>
    </row>
    <row r="47" spans="1:40" ht="20.25" x14ac:dyDescent="0.3">
      <c r="AG47" s="12"/>
    </row>
    <row r="48" spans="1:40" ht="20.25" x14ac:dyDescent="0.3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</row>
    <row r="49" spans="2:33" ht="20.25" x14ac:dyDescent="0.3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</row>
    <row r="50" spans="2:33" ht="20.25" x14ac:dyDescent="0.3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</row>
  </sheetData>
  <phoneticPr fontId="19" type="noConversion"/>
  <pageMargins left="0.2" right="0.2" top="0.5" bottom="0.31" header="0.5" footer="0.5"/>
  <pageSetup scale="33" orientation="landscape" horizontalDpi="429496729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74"/>
  <sheetViews>
    <sheetView zoomScale="50" zoomScaleNormal="50" zoomScalePage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G36" sqref="AG36"/>
    </sheetView>
  </sheetViews>
  <sheetFormatPr defaultColWidth="11.5546875" defaultRowHeight="20.25" customHeight="1" x14ac:dyDescent="0.35"/>
  <cols>
    <col min="1" max="1" width="30.77734375" style="12" customWidth="1"/>
    <col min="2" max="31" width="8.21875" style="12" customWidth="1"/>
    <col min="32" max="32" width="8.21875" style="21" customWidth="1"/>
    <col min="33" max="33" width="16.21875" style="12" customWidth="1"/>
    <col min="34" max="16384" width="11.5546875" style="12"/>
  </cols>
  <sheetData>
    <row r="1" spans="1:35" ht="21" customHeight="1" x14ac:dyDescent="0.3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5" ht="21" customHeight="1" x14ac:dyDescent="0.3">
      <c r="A2" s="1">
        <v>44713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5" ht="21" customHeight="1" x14ac:dyDescent="0.3">
      <c r="A3" s="3" t="s">
        <v>19</v>
      </c>
      <c r="Z3" s="4"/>
      <c r="AA3" s="3"/>
      <c r="AB3" s="4"/>
      <c r="AC3" s="4"/>
      <c r="AD3" s="4"/>
      <c r="AE3" s="4"/>
      <c r="AF3" s="4"/>
    </row>
    <row r="4" spans="1:35" ht="21" customHeight="1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51" t="s">
        <v>39</v>
      </c>
      <c r="AH4" s="19"/>
      <c r="AI4" s="19"/>
    </row>
    <row r="5" spans="1:35" ht="21" customHeight="1" x14ac:dyDescent="0.3">
      <c r="A5" s="7"/>
      <c r="B5" s="136">
        <v>1</v>
      </c>
      <c r="C5" s="136">
        <v>2</v>
      </c>
      <c r="D5" s="136">
        <v>3</v>
      </c>
      <c r="E5" s="136">
        <v>4</v>
      </c>
      <c r="F5" s="136">
        <v>5</v>
      </c>
      <c r="G5" s="136">
        <v>6</v>
      </c>
      <c r="H5" s="136">
        <v>7</v>
      </c>
      <c r="I5" s="136">
        <v>8</v>
      </c>
      <c r="J5" s="136">
        <v>9</v>
      </c>
      <c r="K5" s="136">
        <v>10</v>
      </c>
      <c r="L5" s="136">
        <v>11</v>
      </c>
      <c r="M5" s="136">
        <v>12</v>
      </c>
      <c r="N5" s="136">
        <v>13</v>
      </c>
      <c r="O5" s="136">
        <v>14</v>
      </c>
      <c r="P5" s="136">
        <v>15</v>
      </c>
      <c r="Q5" s="134">
        <v>16</v>
      </c>
      <c r="R5" s="134">
        <v>17</v>
      </c>
      <c r="S5" s="19">
        <v>18</v>
      </c>
      <c r="T5" s="19">
        <v>19</v>
      </c>
      <c r="U5" s="19">
        <v>20</v>
      </c>
      <c r="V5" s="19">
        <v>21</v>
      </c>
      <c r="W5" s="19">
        <v>22</v>
      </c>
      <c r="X5" s="19">
        <v>23</v>
      </c>
      <c r="Y5" s="19">
        <v>24</v>
      </c>
      <c r="Z5" s="134">
        <v>25</v>
      </c>
      <c r="AA5" s="134">
        <v>26</v>
      </c>
      <c r="AB5" s="134">
        <v>27</v>
      </c>
      <c r="AC5" s="134">
        <v>28</v>
      </c>
      <c r="AD5" s="134">
        <v>29</v>
      </c>
      <c r="AE5" s="134">
        <v>30</v>
      </c>
      <c r="AF5" s="134" t="s">
        <v>28</v>
      </c>
      <c r="AG5" s="151" t="s">
        <v>38</v>
      </c>
    </row>
    <row r="6" spans="1:35" ht="21" customHeight="1" x14ac:dyDescent="0.3">
      <c r="A6" s="8" t="s">
        <v>0</v>
      </c>
      <c r="B6" s="132"/>
      <c r="C6" s="132"/>
      <c r="D6" s="132"/>
      <c r="E6" s="132"/>
      <c r="F6" s="132"/>
      <c r="G6" s="132"/>
      <c r="H6" s="132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2"/>
      <c r="T6" s="132"/>
      <c r="U6" s="132"/>
      <c r="V6" s="132"/>
      <c r="W6" s="132"/>
      <c r="X6" s="132"/>
      <c r="Y6" s="132"/>
      <c r="Z6" s="133"/>
      <c r="AA6" s="133"/>
      <c r="AB6" s="133"/>
      <c r="AC6" s="133"/>
      <c r="AD6" s="133"/>
      <c r="AE6" s="133"/>
      <c r="AF6" s="135"/>
      <c r="AG6" s="33"/>
    </row>
    <row r="7" spans="1:35" ht="21" customHeight="1" x14ac:dyDescent="0.3">
      <c r="A7" s="7" t="s">
        <v>1</v>
      </c>
      <c r="B7" s="170">
        <v>2.82</v>
      </c>
      <c r="C7" s="170">
        <v>3.8788749999999999</v>
      </c>
      <c r="D7" s="170">
        <v>3.98</v>
      </c>
      <c r="E7" s="170">
        <v>2.6469999999999998</v>
      </c>
      <c r="F7" s="170">
        <v>3.9590000000000001</v>
      </c>
      <c r="G7" s="170">
        <v>3.9798</v>
      </c>
      <c r="H7" s="170">
        <v>3.9998999999999998</v>
      </c>
      <c r="I7" s="170">
        <v>3.9329999999999998</v>
      </c>
      <c r="J7" s="170">
        <v>3.9447890000000001</v>
      </c>
      <c r="K7" s="170">
        <v>1.2109829999999999</v>
      </c>
      <c r="L7" s="170">
        <v>2.581188</v>
      </c>
      <c r="M7" s="170">
        <v>2.61653</v>
      </c>
      <c r="N7" s="170">
        <v>2.6784750000000002</v>
      </c>
      <c r="O7" s="170">
        <v>2.6160000000000001</v>
      </c>
      <c r="P7" s="170">
        <v>2.6349999999999998</v>
      </c>
      <c r="Q7" s="170">
        <v>2.6669999999999998</v>
      </c>
      <c r="R7" s="170">
        <v>2.67259</v>
      </c>
      <c r="S7" s="170">
        <v>2.4491000000000001</v>
      </c>
      <c r="T7" s="170">
        <v>0.89259999999999995</v>
      </c>
      <c r="U7" s="170">
        <v>0</v>
      </c>
      <c r="V7" s="170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2">
        <v>2.27746</v>
      </c>
      <c r="AC7" s="12">
        <v>3.9521820000000001</v>
      </c>
      <c r="AD7" s="12">
        <v>3.5953270000000002</v>
      </c>
      <c r="AE7" s="12">
        <v>5.6076889999999997</v>
      </c>
      <c r="AF7" s="67"/>
      <c r="AG7" s="33" t="s">
        <v>35</v>
      </c>
    </row>
    <row r="8" spans="1:35" ht="21" customHeight="1" x14ac:dyDescent="0.3">
      <c r="A8" s="7" t="s">
        <v>2</v>
      </c>
      <c r="B8" s="170">
        <v>14.860479799999998</v>
      </c>
      <c r="C8" s="170">
        <v>13.395146</v>
      </c>
      <c r="D8" s="170">
        <v>13.261007000000001</v>
      </c>
      <c r="E8" s="170">
        <v>13.124360250000001</v>
      </c>
      <c r="F8" s="170">
        <v>11.761044750000002</v>
      </c>
      <c r="G8" s="170">
        <v>12.982278000000001</v>
      </c>
      <c r="H8" s="170">
        <v>13.030075999999999</v>
      </c>
      <c r="I8" s="170">
        <v>13.113416000000001</v>
      </c>
      <c r="J8" s="170">
        <v>13.288838250000001</v>
      </c>
      <c r="K8" s="170">
        <v>14.088327000000001</v>
      </c>
      <c r="L8" s="170">
        <v>14.157432500000001</v>
      </c>
      <c r="M8" s="170">
        <v>12.009499</v>
      </c>
      <c r="N8" s="170">
        <v>11.723519249999999</v>
      </c>
      <c r="O8" s="170">
        <v>12.611343</v>
      </c>
      <c r="P8" s="170">
        <v>14.407629</v>
      </c>
      <c r="Q8" s="170">
        <v>13.730715999999999</v>
      </c>
      <c r="R8" s="170">
        <v>14.231</v>
      </c>
      <c r="S8" s="170">
        <v>14.299486</v>
      </c>
      <c r="T8" s="170">
        <v>13.898596</v>
      </c>
      <c r="U8" s="170">
        <v>16.857199999999999</v>
      </c>
      <c r="V8" s="170">
        <v>16.983699999999999</v>
      </c>
      <c r="W8" s="170">
        <v>16.565380000000001</v>
      </c>
      <c r="X8" s="170">
        <v>14.662266000000001</v>
      </c>
      <c r="Y8" s="170">
        <v>15.317582000000002</v>
      </c>
      <c r="Z8" s="170">
        <v>15.400985249999998</v>
      </c>
      <c r="AA8" s="170">
        <v>16.950869749999999</v>
      </c>
      <c r="AB8" s="12">
        <v>15.403183</v>
      </c>
      <c r="AC8" s="12">
        <v>12.03046</v>
      </c>
      <c r="AD8" s="12">
        <v>12.444562000000001</v>
      </c>
      <c r="AE8" s="12">
        <v>10.152859000000001</v>
      </c>
      <c r="AF8" s="67"/>
      <c r="AG8" s="33" t="s">
        <v>34</v>
      </c>
    </row>
    <row r="9" spans="1:35" ht="21" customHeight="1" x14ac:dyDescent="0.3">
      <c r="A9" s="7"/>
      <c r="B9" s="68">
        <f t="shared" ref="B9:AE9" si="0">SUM(B7:B8)</f>
        <v>17.680479799999997</v>
      </c>
      <c r="C9" s="68">
        <f t="shared" si="0"/>
        <v>17.274021000000001</v>
      </c>
      <c r="D9" s="68">
        <f t="shared" si="0"/>
        <v>17.241007</v>
      </c>
      <c r="E9" s="68">
        <f t="shared" si="0"/>
        <v>15.771360250000001</v>
      </c>
      <c r="F9" s="68">
        <f t="shared" si="0"/>
        <v>15.720044750000001</v>
      </c>
      <c r="G9" s="68">
        <f t="shared" si="0"/>
        <v>16.962078000000002</v>
      </c>
      <c r="H9" s="68">
        <f t="shared" si="0"/>
        <v>17.029975999999998</v>
      </c>
      <c r="I9" s="68">
        <f t="shared" si="0"/>
        <v>17.046416000000001</v>
      </c>
      <c r="J9" s="68">
        <f t="shared" si="0"/>
        <v>17.233627250000001</v>
      </c>
      <c r="K9" s="68">
        <f t="shared" si="0"/>
        <v>15.299310000000002</v>
      </c>
      <c r="L9" s="68">
        <f t="shared" si="0"/>
        <v>16.7386205</v>
      </c>
      <c r="M9" s="68">
        <f t="shared" si="0"/>
        <v>14.626028999999999</v>
      </c>
      <c r="N9" s="68">
        <f t="shared" si="0"/>
        <v>14.40199425</v>
      </c>
      <c r="O9" s="68">
        <f t="shared" si="0"/>
        <v>15.227342999999999</v>
      </c>
      <c r="P9" s="68">
        <f t="shared" si="0"/>
        <v>17.042628999999998</v>
      </c>
      <c r="Q9" s="68">
        <f t="shared" si="0"/>
        <v>16.397715999999999</v>
      </c>
      <c r="R9" s="68">
        <f t="shared" si="0"/>
        <v>16.903590000000001</v>
      </c>
      <c r="S9" s="68">
        <f t="shared" si="0"/>
        <v>16.748586</v>
      </c>
      <c r="T9" s="68">
        <f t="shared" si="0"/>
        <v>14.791195999999999</v>
      </c>
      <c r="U9" s="68">
        <f t="shared" si="0"/>
        <v>16.857199999999999</v>
      </c>
      <c r="V9" s="68">
        <f t="shared" si="0"/>
        <v>16.983699999999999</v>
      </c>
      <c r="W9" s="68">
        <f t="shared" si="0"/>
        <v>16.565380000000001</v>
      </c>
      <c r="X9" s="68">
        <f t="shared" si="0"/>
        <v>14.662266000000001</v>
      </c>
      <c r="Y9" s="68">
        <f t="shared" si="0"/>
        <v>15.317582000000002</v>
      </c>
      <c r="Z9" s="68">
        <f t="shared" si="0"/>
        <v>15.400985249999998</v>
      </c>
      <c r="AA9" s="68">
        <f t="shared" si="0"/>
        <v>16.950869749999999</v>
      </c>
      <c r="AB9" s="68">
        <f t="shared" si="0"/>
        <v>17.680643</v>
      </c>
      <c r="AC9" s="68">
        <f t="shared" si="0"/>
        <v>15.982642</v>
      </c>
      <c r="AD9" s="68">
        <f t="shared" si="0"/>
        <v>16.039889000000002</v>
      </c>
      <c r="AE9" s="68">
        <f t="shared" si="0"/>
        <v>15.760548</v>
      </c>
      <c r="AF9" s="68">
        <f>AVERAGE(B9:AE9)</f>
        <v>16.277924293333331</v>
      </c>
      <c r="AG9" s="179">
        <v>-2.4</v>
      </c>
    </row>
    <row r="10" spans="1:35" ht="21" customHeight="1" x14ac:dyDescent="0.3">
      <c r="A10" s="8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49"/>
    </row>
    <row r="11" spans="1:35" ht="21" customHeight="1" x14ac:dyDescent="0.3">
      <c r="A11" s="7" t="s">
        <v>18</v>
      </c>
      <c r="B11" s="177">
        <v>17.576799999999999</v>
      </c>
      <c r="C11" s="177">
        <v>17.576499999999999</v>
      </c>
      <c r="D11" s="178">
        <v>17.164999999999999</v>
      </c>
      <c r="E11" s="178">
        <v>17.065000000000001</v>
      </c>
      <c r="F11" s="178">
        <v>17.12</v>
      </c>
      <c r="G11" s="178">
        <v>17.504999999999999</v>
      </c>
      <c r="H11" s="178">
        <v>17.295000000000002</v>
      </c>
      <c r="I11" s="178">
        <v>17.305</v>
      </c>
      <c r="J11" s="178">
        <v>16.957999999999998</v>
      </c>
      <c r="K11" s="178">
        <v>16.986000000000001</v>
      </c>
      <c r="L11" s="178">
        <v>17</v>
      </c>
      <c r="M11" s="178">
        <v>16.420999999999999</v>
      </c>
      <c r="N11" s="178">
        <v>16.344999999999999</v>
      </c>
      <c r="O11" s="178">
        <v>15.590999999999999</v>
      </c>
      <c r="P11" s="178">
        <v>16.071000000000002</v>
      </c>
      <c r="Q11" s="178">
        <v>17.003</v>
      </c>
      <c r="R11" s="178">
        <v>16.332000000000001</v>
      </c>
      <c r="S11" s="178">
        <v>18.045000000000002</v>
      </c>
      <c r="T11" s="178">
        <v>17.765000000000001</v>
      </c>
      <c r="U11" s="178">
        <v>17.213999999999999</v>
      </c>
      <c r="V11" s="178">
        <v>16.981000000000002</v>
      </c>
      <c r="W11" s="178">
        <v>16.786000000000001</v>
      </c>
      <c r="X11" s="178">
        <v>16.047000000000001</v>
      </c>
      <c r="Y11" s="178">
        <v>16.408999999999999</v>
      </c>
      <c r="Z11" s="178">
        <v>16.936</v>
      </c>
      <c r="AA11" s="178">
        <v>16.742999999999999</v>
      </c>
      <c r="AB11" s="178">
        <v>17.271000000000001</v>
      </c>
      <c r="AC11" s="178">
        <v>16.308</v>
      </c>
      <c r="AD11" s="178">
        <v>16.722000000000001</v>
      </c>
      <c r="AE11" s="178">
        <v>16.608000000000001</v>
      </c>
      <c r="AF11" s="178"/>
      <c r="AG11" s="89" t="s">
        <v>36</v>
      </c>
    </row>
    <row r="12" spans="1:35" ht="21" customHeight="1" x14ac:dyDescent="0.3">
      <c r="A12" s="6" t="s">
        <v>26</v>
      </c>
      <c r="B12" s="177">
        <v>-2E-3</v>
      </c>
      <c r="C12" s="177">
        <v>-0.27900000000000003</v>
      </c>
      <c r="D12" s="178">
        <v>-0.28699999999999998</v>
      </c>
      <c r="E12" s="178">
        <v>-0.28299999999999997</v>
      </c>
      <c r="F12" s="178">
        <v>-0.249</v>
      </c>
      <c r="G12" s="178">
        <v>-0.19900000000000001</v>
      </c>
      <c r="H12" s="178">
        <v>-0.14299999999999999</v>
      </c>
      <c r="I12" s="178">
        <v>-0.14299999999999999</v>
      </c>
      <c r="J12" s="178">
        <v>-0.14299999999999999</v>
      </c>
      <c r="K12" s="178">
        <v>-0.29399999999999998</v>
      </c>
      <c r="L12" s="178">
        <v>-0.13200000000000001</v>
      </c>
      <c r="M12" s="178">
        <v>-0.252</v>
      </c>
      <c r="N12" s="178">
        <v>0.13500000000000001</v>
      </c>
      <c r="O12" s="178">
        <v>0.06</v>
      </c>
      <c r="P12" s="178">
        <v>0.45500000000000002</v>
      </c>
      <c r="Q12" s="178">
        <v>0.64400000000000002</v>
      </c>
      <c r="R12" s="178">
        <v>0.36699999999999999</v>
      </c>
      <c r="S12" s="178">
        <v>0.376</v>
      </c>
      <c r="T12" s="178">
        <v>0.36</v>
      </c>
      <c r="U12" s="178">
        <v>0.37</v>
      </c>
      <c r="V12" s="178">
        <v>0.56999999999999995</v>
      </c>
      <c r="W12" s="178">
        <v>0.92500000000000004</v>
      </c>
      <c r="X12" s="178">
        <v>0.91900000000000004</v>
      </c>
      <c r="Y12" s="178">
        <v>0.91900000000000004</v>
      </c>
      <c r="Z12" s="178">
        <v>0.91500000000000004</v>
      </c>
      <c r="AA12" s="178">
        <v>0.92100000000000004</v>
      </c>
      <c r="AB12" s="178">
        <v>0.91500000000000004</v>
      </c>
      <c r="AC12" s="178">
        <v>0.90900000000000003</v>
      </c>
      <c r="AD12" s="178">
        <v>0.90100000000000002</v>
      </c>
      <c r="AE12" s="178">
        <v>0.9</v>
      </c>
      <c r="AF12" s="178"/>
      <c r="AG12" s="179">
        <v>93.266999999999996</v>
      </c>
    </row>
    <row r="13" spans="1:35" ht="21" customHeight="1" x14ac:dyDescent="0.3">
      <c r="A13" s="7" t="s">
        <v>5</v>
      </c>
      <c r="B13" s="177">
        <v>1.2957749999999999</v>
      </c>
      <c r="C13" s="177">
        <v>1.325</v>
      </c>
      <c r="D13" s="178">
        <v>1.3169999999999999</v>
      </c>
      <c r="E13" s="178">
        <v>1.3049999999999999</v>
      </c>
      <c r="F13" s="178">
        <v>1.3460000000000001</v>
      </c>
      <c r="G13" s="178">
        <v>1.335</v>
      </c>
      <c r="H13" s="178">
        <v>1.31</v>
      </c>
      <c r="I13" s="178">
        <v>1.2010000000000001</v>
      </c>
      <c r="J13" s="178">
        <v>0.90600000000000003</v>
      </c>
      <c r="K13" s="178">
        <v>1.5189999999999999</v>
      </c>
      <c r="L13" s="178">
        <v>1.569</v>
      </c>
      <c r="M13" s="178">
        <v>1.5629999999999999</v>
      </c>
      <c r="N13" s="178">
        <v>1.675</v>
      </c>
      <c r="O13" s="178">
        <v>1.966</v>
      </c>
      <c r="P13" s="178">
        <v>1.127</v>
      </c>
      <c r="Q13" s="178">
        <v>0.89400000000000002</v>
      </c>
      <c r="R13" s="178">
        <v>0.84399999999999997</v>
      </c>
      <c r="S13" s="178">
        <v>0.76100000000000001</v>
      </c>
      <c r="T13" s="178">
        <v>0.71599999999999997</v>
      </c>
      <c r="U13" s="178">
        <v>0.77100000000000002</v>
      </c>
      <c r="V13" s="178">
        <v>0.79100000000000004</v>
      </c>
      <c r="W13" s="178">
        <v>0.81399999999999995</v>
      </c>
      <c r="X13" s="178">
        <v>0.79</v>
      </c>
      <c r="Y13" s="178">
        <v>0.79</v>
      </c>
      <c r="Z13" s="178">
        <v>0.79400000000000004</v>
      </c>
      <c r="AA13" s="178">
        <v>0.79200000000000004</v>
      </c>
      <c r="AB13" s="178">
        <v>0.79600000000000004</v>
      </c>
      <c r="AC13" s="178">
        <v>0.72399999999999998</v>
      </c>
      <c r="AD13" s="178">
        <v>0.71399999999999997</v>
      </c>
      <c r="AE13" s="178">
        <v>0.73399999999999999</v>
      </c>
      <c r="AF13" s="178"/>
    </row>
    <row r="14" spans="1:35" ht="21" customHeight="1" x14ac:dyDescent="0.3">
      <c r="A14" s="7" t="s">
        <v>6</v>
      </c>
      <c r="B14" s="178">
        <v>0</v>
      </c>
      <c r="C14" s="178">
        <v>0</v>
      </c>
      <c r="D14" s="178">
        <v>0</v>
      </c>
      <c r="E14" s="178">
        <v>0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8">
        <v>0</v>
      </c>
      <c r="L14" s="178">
        <v>0</v>
      </c>
      <c r="M14" s="178">
        <v>0</v>
      </c>
      <c r="N14" s="178">
        <v>0</v>
      </c>
      <c r="O14" s="178">
        <v>0</v>
      </c>
      <c r="P14" s="178">
        <v>0</v>
      </c>
      <c r="Q14" s="178">
        <v>0</v>
      </c>
      <c r="R14" s="178">
        <v>0</v>
      </c>
      <c r="S14" s="178">
        <v>0</v>
      </c>
      <c r="T14" s="178">
        <v>0</v>
      </c>
      <c r="U14" s="178">
        <v>0</v>
      </c>
      <c r="V14" s="178">
        <v>0</v>
      </c>
      <c r="W14" s="178">
        <v>0</v>
      </c>
      <c r="X14" s="178">
        <v>0</v>
      </c>
      <c r="Y14" s="178">
        <v>0</v>
      </c>
      <c r="Z14" s="178">
        <v>0</v>
      </c>
      <c r="AA14" s="178">
        <v>0</v>
      </c>
      <c r="AB14" s="178">
        <v>0</v>
      </c>
      <c r="AC14" s="178">
        <v>0</v>
      </c>
      <c r="AD14" s="178">
        <v>0</v>
      </c>
      <c r="AE14" s="178">
        <v>0</v>
      </c>
      <c r="AF14" s="178"/>
    </row>
    <row r="15" spans="1:35" ht="21" customHeight="1" x14ac:dyDescent="0.3">
      <c r="A15" s="7" t="s">
        <v>7</v>
      </c>
      <c r="B15" s="178">
        <v>0.51156199999999996</v>
      </c>
      <c r="C15" s="178">
        <v>0.87</v>
      </c>
      <c r="D15" s="178">
        <v>0.30499999999999999</v>
      </c>
      <c r="E15" s="178">
        <v>0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8">
        <v>0</v>
      </c>
      <c r="S15" s="178">
        <v>0</v>
      </c>
      <c r="T15" s="178">
        <v>0</v>
      </c>
      <c r="U15" s="178">
        <v>0</v>
      </c>
      <c r="V15" s="178">
        <v>0.49199999999999999</v>
      </c>
      <c r="W15" s="178">
        <v>0</v>
      </c>
      <c r="X15" s="178">
        <v>0</v>
      </c>
      <c r="Y15" s="178">
        <v>0</v>
      </c>
      <c r="Z15" s="178">
        <v>0</v>
      </c>
      <c r="AA15" s="178">
        <v>0</v>
      </c>
      <c r="AB15" s="178">
        <v>0</v>
      </c>
      <c r="AC15" s="178">
        <v>0</v>
      </c>
      <c r="AD15" s="178">
        <v>0</v>
      </c>
      <c r="AE15" s="178">
        <v>0.57699999999999996</v>
      </c>
      <c r="AF15" s="178"/>
    </row>
    <row r="16" spans="1:35" ht="21" customHeight="1" x14ac:dyDescent="0.3">
      <c r="A16" s="7"/>
      <c r="B16" s="180">
        <f t="shared" ref="B16:AE16" si="1">SUM(B11:B15)</f>
        <v>19.382137</v>
      </c>
      <c r="C16" s="180">
        <f t="shared" si="1"/>
        <v>19.4925</v>
      </c>
      <c r="D16" s="180">
        <f t="shared" si="1"/>
        <v>18.5</v>
      </c>
      <c r="E16" s="180">
        <f t="shared" si="1"/>
        <v>18.087</v>
      </c>
      <c r="F16" s="180">
        <f t="shared" si="1"/>
        <v>18.217000000000002</v>
      </c>
      <c r="G16" s="180">
        <f t="shared" si="1"/>
        <v>18.640999999999998</v>
      </c>
      <c r="H16" s="180">
        <f t="shared" si="1"/>
        <v>18.462</v>
      </c>
      <c r="I16" s="180">
        <f t="shared" si="1"/>
        <v>18.363</v>
      </c>
      <c r="J16" s="180">
        <f t="shared" si="1"/>
        <v>17.720999999999997</v>
      </c>
      <c r="K16" s="180">
        <f t="shared" si="1"/>
        <v>18.210999999999999</v>
      </c>
      <c r="L16" s="180">
        <f t="shared" si="1"/>
        <v>18.436999999999998</v>
      </c>
      <c r="M16" s="180">
        <f t="shared" si="1"/>
        <v>17.731999999999999</v>
      </c>
      <c r="N16" s="180">
        <f t="shared" si="1"/>
        <v>18.155000000000001</v>
      </c>
      <c r="O16" s="180">
        <f t="shared" si="1"/>
        <v>17.617000000000001</v>
      </c>
      <c r="P16" s="180">
        <f t="shared" si="1"/>
        <v>17.652999999999999</v>
      </c>
      <c r="Q16" s="180">
        <f t="shared" si="1"/>
        <v>18.540999999999997</v>
      </c>
      <c r="R16" s="180">
        <f t="shared" si="1"/>
        <v>17.543000000000003</v>
      </c>
      <c r="S16" s="180">
        <f t="shared" si="1"/>
        <v>19.182000000000002</v>
      </c>
      <c r="T16" s="180">
        <f t="shared" si="1"/>
        <v>18.841000000000001</v>
      </c>
      <c r="U16" s="180">
        <f t="shared" si="1"/>
        <v>18.355</v>
      </c>
      <c r="V16" s="180">
        <f t="shared" si="1"/>
        <v>18.834000000000003</v>
      </c>
      <c r="W16" s="180">
        <f t="shared" si="1"/>
        <v>18.525000000000002</v>
      </c>
      <c r="X16" s="180">
        <f t="shared" si="1"/>
        <v>17.756</v>
      </c>
      <c r="Y16" s="180">
        <f t="shared" si="1"/>
        <v>18.117999999999999</v>
      </c>
      <c r="Z16" s="180">
        <f t="shared" si="1"/>
        <v>18.645</v>
      </c>
      <c r="AA16" s="180">
        <f t="shared" si="1"/>
        <v>18.456</v>
      </c>
      <c r="AB16" s="180">
        <f t="shared" si="1"/>
        <v>18.981999999999999</v>
      </c>
      <c r="AC16" s="180">
        <f t="shared" si="1"/>
        <v>17.940999999999999</v>
      </c>
      <c r="AD16" s="180">
        <f t="shared" si="1"/>
        <v>18.337</v>
      </c>
      <c r="AE16" s="180">
        <f t="shared" si="1"/>
        <v>18.818999999999996</v>
      </c>
      <c r="AF16" s="180">
        <f>AVERAGE(B16:AE16)</f>
        <v>18.384854566666668</v>
      </c>
    </row>
    <row r="17" spans="1:33" ht="21" customHeight="1" x14ac:dyDescent="0.3">
      <c r="A17" s="34" t="s">
        <v>40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49"/>
    </row>
    <row r="18" spans="1:33" ht="21" customHeight="1" x14ac:dyDescent="0.3">
      <c r="A18" s="11" t="s">
        <v>8</v>
      </c>
      <c r="B18" s="172">
        <v>16.28</v>
      </c>
      <c r="C18" s="172">
        <v>16.05</v>
      </c>
      <c r="D18" s="172">
        <v>14.87</v>
      </c>
      <c r="E18" s="172">
        <v>14.9</v>
      </c>
      <c r="F18" s="172">
        <v>14.33</v>
      </c>
      <c r="G18" s="172">
        <v>14.97</v>
      </c>
      <c r="H18" s="172">
        <v>15.4</v>
      </c>
      <c r="I18" s="172">
        <v>15.05</v>
      </c>
      <c r="J18" s="172">
        <v>13.93</v>
      </c>
      <c r="K18" s="173">
        <v>14.96</v>
      </c>
      <c r="L18" s="173">
        <v>13.7</v>
      </c>
      <c r="M18" s="173">
        <v>13.63</v>
      </c>
      <c r="N18" s="173">
        <v>15.67</v>
      </c>
      <c r="O18" s="173">
        <v>14.6</v>
      </c>
      <c r="P18" s="173">
        <v>14.62</v>
      </c>
      <c r="Q18" s="173">
        <v>15.69</v>
      </c>
      <c r="R18" s="173">
        <v>15.35</v>
      </c>
      <c r="S18" s="173">
        <v>15.71</v>
      </c>
      <c r="T18" s="173">
        <v>14.51</v>
      </c>
      <c r="U18" s="178">
        <v>15.83</v>
      </c>
      <c r="V18" s="178">
        <v>14.15</v>
      </c>
      <c r="W18" s="178">
        <v>16.37</v>
      </c>
      <c r="X18" s="178">
        <v>12.22</v>
      </c>
      <c r="Y18" s="178">
        <v>14.63</v>
      </c>
      <c r="Z18" s="178">
        <v>13.75</v>
      </c>
      <c r="AA18" s="178">
        <v>15.55</v>
      </c>
      <c r="AB18" s="178">
        <v>14.25</v>
      </c>
      <c r="AC18" s="178">
        <v>13.12</v>
      </c>
      <c r="AD18" s="178">
        <v>16.309999999999999</v>
      </c>
      <c r="AE18" s="178">
        <v>16.05</v>
      </c>
      <c r="AF18" s="67"/>
      <c r="AG18" s="89" t="s">
        <v>36</v>
      </c>
    </row>
    <row r="19" spans="1:33" ht="21" customHeight="1" x14ac:dyDescent="0.3">
      <c r="A19" s="15" t="s">
        <v>26</v>
      </c>
      <c r="B19" s="176">
        <v>0.32</v>
      </c>
      <c r="C19" s="176">
        <v>0.32</v>
      </c>
      <c r="D19" s="176">
        <v>0.32</v>
      </c>
      <c r="E19" s="176">
        <v>0.32</v>
      </c>
      <c r="F19" s="176">
        <v>0.32</v>
      </c>
      <c r="G19" s="176">
        <v>0.32</v>
      </c>
      <c r="H19" s="176">
        <v>0.32</v>
      </c>
      <c r="I19" s="176">
        <v>0.32</v>
      </c>
      <c r="J19" s="176">
        <v>0.32</v>
      </c>
      <c r="K19" s="176">
        <v>0.32</v>
      </c>
      <c r="L19" s="176">
        <v>0.32</v>
      </c>
      <c r="M19" s="176">
        <v>0.32</v>
      </c>
      <c r="N19" s="176">
        <v>0.32</v>
      </c>
      <c r="O19" s="176">
        <v>0.32</v>
      </c>
      <c r="P19" s="176">
        <v>0.32</v>
      </c>
      <c r="Q19" s="176">
        <v>0.32</v>
      </c>
      <c r="R19" s="176">
        <v>0.32</v>
      </c>
      <c r="S19" s="176">
        <v>0.32</v>
      </c>
      <c r="T19" s="176">
        <v>0.32</v>
      </c>
      <c r="U19" s="183">
        <v>0.23</v>
      </c>
      <c r="V19" s="183">
        <v>0.23</v>
      </c>
      <c r="W19" s="183">
        <v>0.23</v>
      </c>
      <c r="X19" s="183">
        <v>0.23</v>
      </c>
      <c r="Y19" s="183">
        <v>0.185</v>
      </c>
      <c r="Z19" s="183">
        <v>0.23</v>
      </c>
      <c r="AA19" s="183">
        <v>0.23</v>
      </c>
      <c r="AB19" s="183">
        <v>0.14000000000000001</v>
      </c>
      <c r="AC19" s="183">
        <v>0</v>
      </c>
      <c r="AD19" s="183">
        <v>0</v>
      </c>
      <c r="AE19" s="183">
        <v>0</v>
      </c>
      <c r="AF19" s="67"/>
      <c r="AG19" s="80">
        <v>41</v>
      </c>
    </row>
    <row r="20" spans="1:33" ht="21" customHeight="1" x14ac:dyDescent="0.3">
      <c r="A20" s="11" t="s">
        <v>9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67"/>
      <c r="AG20" s="49"/>
    </row>
    <row r="21" spans="1:33" ht="21" customHeight="1" x14ac:dyDescent="0.3">
      <c r="A21" s="11" t="s">
        <v>23</v>
      </c>
      <c r="B21" s="175">
        <v>75</v>
      </c>
      <c r="C21" s="175">
        <v>64</v>
      </c>
      <c r="D21" s="175">
        <v>53</v>
      </c>
      <c r="E21" s="175">
        <v>59</v>
      </c>
      <c r="F21" s="175">
        <v>57</v>
      </c>
      <c r="G21" s="175">
        <v>57</v>
      </c>
      <c r="H21" s="175">
        <v>78</v>
      </c>
      <c r="I21" s="175">
        <v>45</v>
      </c>
      <c r="J21" s="175">
        <v>50</v>
      </c>
      <c r="K21" s="174">
        <v>46</v>
      </c>
      <c r="L21" s="174">
        <v>65</v>
      </c>
      <c r="M21" s="174">
        <v>53</v>
      </c>
      <c r="N21" s="174">
        <v>44</v>
      </c>
      <c r="O21" s="174">
        <v>60</v>
      </c>
      <c r="P21" s="174">
        <v>64</v>
      </c>
      <c r="Q21" s="174">
        <v>75</v>
      </c>
      <c r="R21" s="174">
        <v>41</v>
      </c>
      <c r="S21" s="174">
        <v>47</v>
      </c>
      <c r="T21" s="174">
        <v>55</v>
      </c>
      <c r="U21" s="184">
        <v>67</v>
      </c>
      <c r="V21" s="184">
        <v>74</v>
      </c>
      <c r="W21" s="184">
        <v>70</v>
      </c>
      <c r="X21" s="184">
        <v>80</v>
      </c>
      <c r="Y21" s="184">
        <v>45</v>
      </c>
      <c r="Z21" s="184">
        <v>49</v>
      </c>
      <c r="AA21" s="184">
        <v>52</v>
      </c>
      <c r="AB21" s="184">
        <v>55</v>
      </c>
      <c r="AC21" s="184">
        <v>64</v>
      </c>
      <c r="AD21" s="184">
        <v>72</v>
      </c>
      <c r="AE21" s="184">
        <v>58</v>
      </c>
      <c r="AF21" s="69"/>
      <c r="AG21" s="49"/>
    </row>
    <row r="22" spans="1:33" ht="21" customHeight="1" x14ac:dyDescent="0.3">
      <c r="A22" s="11" t="s">
        <v>22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67"/>
      <c r="AG22" s="49"/>
    </row>
    <row r="23" spans="1:33" ht="21" customHeight="1" x14ac:dyDescent="0.3">
      <c r="A23" s="11" t="s">
        <v>24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67"/>
      <c r="AG23" s="49"/>
    </row>
    <row r="24" spans="1:33" ht="21" customHeight="1" x14ac:dyDescent="0.3">
      <c r="A24" s="11" t="s">
        <v>25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67"/>
      <c r="AG24" s="31"/>
    </row>
    <row r="25" spans="1:33" ht="21" customHeight="1" x14ac:dyDescent="0.3">
      <c r="A25" s="11" t="s">
        <v>17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67"/>
      <c r="AG25" s="49"/>
    </row>
    <row r="26" spans="1:33" ht="21" customHeight="1" x14ac:dyDescent="0.3">
      <c r="A26" s="11" t="s">
        <v>5</v>
      </c>
      <c r="B26" s="172">
        <v>0.7</v>
      </c>
      <c r="C26" s="172">
        <v>0.7</v>
      </c>
      <c r="D26" s="172">
        <v>0.7</v>
      </c>
      <c r="E26" s="172">
        <v>0.7</v>
      </c>
      <c r="F26" s="172">
        <v>0.7</v>
      </c>
      <c r="G26" s="172">
        <v>0.7</v>
      </c>
      <c r="H26" s="172">
        <v>0.7</v>
      </c>
      <c r="I26" s="172">
        <v>0.7</v>
      </c>
      <c r="J26" s="172">
        <v>0.7</v>
      </c>
      <c r="K26" s="172">
        <v>0.7</v>
      </c>
      <c r="L26" s="172">
        <v>0.7</v>
      </c>
      <c r="M26" s="172">
        <v>0.7</v>
      </c>
      <c r="N26" s="172">
        <v>0.75</v>
      </c>
      <c r="O26" s="172">
        <v>0.75</v>
      </c>
      <c r="P26" s="172">
        <v>0.75</v>
      </c>
      <c r="Q26" s="172">
        <v>0.75</v>
      </c>
      <c r="R26" s="172">
        <v>0.75</v>
      </c>
      <c r="S26" s="172">
        <v>0.75</v>
      </c>
      <c r="T26" s="172">
        <v>0.75</v>
      </c>
      <c r="U26" s="171">
        <v>0.51400000000000001</v>
      </c>
      <c r="V26" s="171">
        <v>0.51400000000000001</v>
      </c>
      <c r="W26" s="171">
        <v>0.51400000000000001</v>
      </c>
      <c r="X26" s="171">
        <v>0.51400000000000001</v>
      </c>
      <c r="Y26" s="171">
        <v>0.51400000000000001</v>
      </c>
      <c r="Z26" s="171">
        <v>0.51400000000000001</v>
      </c>
      <c r="AA26" s="171">
        <v>0.51400000000000001</v>
      </c>
      <c r="AB26" s="171">
        <v>0.51400000000000001</v>
      </c>
      <c r="AC26" s="171">
        <v>0.51400000000000001</v>
      </c>
      <c r="AD26" s="171">
        <v>0.51400000000000001</v>
      </c>
      <c r="AE26" s="171">
        <v>0.51400000000000001</v>
      </c>
      <c r="AF26" s="150"/>
      <c r="AG26" s="49"/>
    </row>
    <row r="27" spans="1:33" ht="21" customHeight="1" x14ac:dyDescent="0.3">
      <c r="A27" s="11" t="s">
        <v>10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67"/>
      <c r="AG27" s="49"/>
    </row>
    <row r="28" spans="1:33" ht="21" customHeight="1" x14ac:dyDescent="0.3">
      <c r="A28" s="11" t="s">
        <v>7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49"/>
    </row>
    <row r="29" spans="1:33" ht="21" customHeight="1" x14ac:dyDescent="0.3">
      <c r="A29" s="7"/>
      <c r="B29" s="68">
        <f>SUM(B18+B19+B20+B25+B26+B27+B28)</f>
        <v>17.3</v>
      </c>
      <c r="C29" s="68">
        <f t="shared" ref="C29:AE29" si="2">SUM(C18+C19+C20+C25+C26+C27+C28)</f>
        <v>17.07</v>
      </c>
      <c r="D29" s="68">
        <f t="shared" si="2"/>
        <v>15.889999999999999</v>
      </c>
      <c r="E29" s="68">
        <f t="shared" si="2"/>
        <v>15.92</v>
      </c>
      <c r="F29" s="68">
        <f t="shared" si="2"/>
        <v>15.35</v>
      </c>
      <c r="G29" s="68">
        <f t="shared" si="2"/>
        <v>15.99</v>
      </c>
      <c r="H29" s="68">
        <f t="shared" si="2"/>
        <v>16.420000000000002</v>
      </c>
      <c r="I29" s="68">
        <f t="shared" si="2"/>
        <v>16.07</v>
      </c>
      <c r="J29" s="68">
        <f t="shared" si="2"/>
        <v>14.95</v>
      </c>
      <c r="K29" s="68">
        <f t="shared" si="2"/>
        <v>15.98</v>
      </c>
      <c r="L29" s="68">
        <f t="shared" si="2"/>
        <v>14.719999999999999</v>
      </c>
      <c r="M29" s="68">
        <f t="shared" si="2"/>
        <v>14.65</v>
      </c>
      <c r="N29" s="68">
        <f t="shared" si="2"/>
        <v>16.740000000000002</v>
      </c>
      <c r="O29" s="68">
        <f t="shared" si="2"/>
        <v>15.67</v>
      </c>
      <c r="P29" s="68">
        <f t="shared" si="2"/>
        <v>15.69</v>
      </c>
      <c r="Q29" s="68">
        <f t="shared" si="2"/>
        <v>16.759999999999998</v>
      </c>
      <c r="R29" s="68">
        <f t="shared" si="2"/>
        <v>16.420000000000002</v>
      </c>
      <c r="S29" s="68">
        <f t="shared" si="2"/>
        <v>16.78</v>
      </c>
      <c r="T29" s="68">
        <f t="shared" si="2"/>
        <v>15.58</v>
      </c>
      <c r="U29" s="68">
        <f t="shared" si="2"/>
        <v>16.573999999999998</v>
      </c>
      <c r="V29" s="68">
        <f t="shared" si="2"/>
        <v>14.894</v>
      </c>
      <c r="W29" s="68">
        <f t="shared" si="2"/>
        <v>17.114000000000001</v>
      </c>
      <c r="X29" s="68">
        <f t="shared" si="2"/>
        <v>12.964</v>
      </c>
      <c r="Y29" s="68">
        <f t="shared" si="2"/>
        <v>15.329000000000001</v>
      </c>
      <c r="Z29" s="68">
        <f t="shared" si="2"/>
        <v>14.494</v>
      </c>
      <c r="AA29" s="68">
        <f t="shared" si="2"/>
        <v>16.294</v>
      </c>
      <c r="AB29" s="68">
        <f t="shared" si="2"/>
        <v>14.904</v>
      </c>
      <c r="AC29" s="68">
        <f t="shared" si="2"/>
        <v>13.633999999999999</v>
      </c>
      <c r="AD29" s="68">
        <f t="shared" si="2"/>
        <v>16.823999999999998</v>
      </c>
      <c r="AE29" s="68">
        <f t="shared" si="2"/>
        <v>16.564</v>
      </c>
      <c r="AF29" s="68">
        <f>AVERAGE(B29:AE29)</f>
        <v>15.784633333333334</v>
      </c>
      <c r="AG29" s="33"/>
    </row>
    <row r="30" spans="1:33" ht="21" customHeight="1" x14ac:dyDescent="0.3">
      <c r="A30" s="8" t="s">
        <v>11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33" t="s">
        <v>37</v>
      </c>
    </row>
    <row r="31" spans="1:33" ht="21" customHeight="1" x14ac:dyDescent="0.3">
      <c r="A31" s="7" t="s">
        <v>12</v>
      </c>
      <c r="B31" s="67">
        <v>0.95705600000000002</v>
      </c>
      <c r="C31" s="67">
        <v>1.495808</v>
      </c>
      <c r="D31" s="67">
        <v>2.0696319999999999</v>
      </c>
      <c r="E31" s="140">
        <v>0.76582399999999995</v>
      </c>
      <c r="F31" s="140">
        <v>2.3006720000000001</v>
      </c>
      <c r="G31" s="140">
        <v>1.0580069999999999</v>
      </c>
      <c r="H31" s="140">
        <v>0.53764100000000004</v>
      </c>
      <c r="I31" s="140">
        <v>2.2240000000000002</v>
      </c>
      <c r="J31" s="140">
        <v>1.3886719999999999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1.2432639999999999</v>
      </c>
      <c r="Q31" s="140">
        <v>2.2435839999999998</v>
      </c>
      <c r="R31" s="140">
        <v>0</v>
      </c>
      <c r="S31" s="140">
        <v>0</v>
      </c>
      <c r="T31" s="140">
        <v>2.0117120000000002</v>
      </c>
      <c r="U31" s="140">
        <v>0.55980799999999997</v>
      </c>
      <c r="V31" s="140">
        <v>2.1939199999999999</v>
      </c>
      <c r="W31" s="140">
        <v>1.1572480000000001</v>
      </c>
      <c r="X31" s="140">
        <v>0</v>
      </c>
      <c r="Y31" s="140">
        <v>0</v>
      </c>
      <c r="Z31" s="171">
        <v>1.1572480000000001</v>
      </c>
      <c r="AA31" s="171">
        <v>1.1572480000000001</v>
      </c>
      <c r="AB31" s="171">
        <v>1.1572480000000001</v>
      </c>
      <c r="AC31" s="171">
        <v>1.1572480000000001</v>
      </c>
      <c r="AD31" s="171">
        <v>1.1572480000000001</v>
      </c>
      <c r="AE31" s="171">
        <v>1.1572480000000001</v>
      </c>
      <c r="AF31" s="67"/>
      <c r="AG31" s="33" t="s">
        <v>34</v>
      </c>
    </row>
    <row r="32" spans="1:33" ht="21" customHeight="1" x14ac:dyDescent="0.3">
      <c r="A32" s="7" t="s">
        <v>27</v>
      </c>
      <c r="B32" s="67">
        <v>0</v>
      </c>
      <c r="C32" s="67">
        <v>0</v>
      </c>
      <c r="D32" s="67">
        <v>0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1.0284800000000001</v>
      </c>
      <c r="L32" s="140">
        <v>1.95584</v>
      </c>
      <c r="M32" s="140">
        <v>0.59097599999999995</v>
      </c>
      <c r="N32" s="140">
        <v>1.0263040000000001</v>
      </c>
      <c r="O32" s="140">
        <v>1.587712</v>
      </c>
      <c r="P32" s="140">
        <v>0</v>
      </c>
      <c r="Q32" s="140">
        <v>0</v>
      </c>
      <c r="R32" s="140">
        <v>0.80115199999999998</v>
      </c>
      <c r="S32" s="140">
        <v>1.3195520000000001</v>
      </c>
      <c r="T32" s="140">
        <v>0</v>
      </c>
      <c r="U32" s="140">
        <v>0</v>
      </c>
      <c r="V32" s="140">
        <v>0</v>
      </c>
      <c r="W32" s="140">
        <v>0</v>
      </c>
      <c r="X32" s="140">
        <v>0.97049600000000003</v>
      </c>
      <c r="Y32" s="140">
        <v>1.654528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68">
        <f>SUM(B32:AE32)</f>
        <v>10.935040000000001</v>
      </c>
      <c r="AG32" s="115"/>
    </row>
    <row r="33" spans="1:37" ht="21" customHeight="1" x14ac:dyDescent="0.3">
      <c r="A33" s="7" t="s">
        <v>4</v>
      </c>
      <c r="B33" s="67">
        <v>1.4756999999999607</v>
      </c>
      <c r="C33" s="67">
        <v>1.3203999999999496</v>
      </c>
      <c r="D33" s="67">
        <v>1.4849000000000387</v>
      </c>
      <c r="E33" s="67">
        <v>1.4909999999999857</v>
      </c>
      <c r="F33" s="67">
        <v>1.44500000000005</v>
      </c>
      <c r="G33" s="67">
        <v>1.4895999999999958</v>
      </c>
      <c r="H33" s="67">
        <v>1.3770999999999276</v>
      </c>
      <c r="I33" s="67">
        <v>1.2967000000001008</v>
      </c>
      <c r="J33" s="67">
        <v>1.5190000000000055</v>
      </c>
      <c r="K33" s="67">
        <v>1.4071999999999889</v>
      </c>
      <c r="L33" s="67">
        <v>1.4665999999999713</v>
      </c>
      <c r="M33" s="67">
        <v>1.8948000000000322</v>
      </c>
      <c r="N33" s="67">
        <v>1.0750999999999067</v>
      </c>
      <c r="O33" s="67">
        <v>1.4132000000000744</v>
      </c>
      <c r="P33" s="67">
        <v>1.2053999999999405</v>
      </c>
      <c r="Q33" s="67">
        <v>1.4903000000000475</v>
      </c>
      <c r="R33" s="67">
        <v>1.3990000000000009</v>
      </c>
      <c r="S33" s="67">
        <v>1.4204999999999472</v>
      </c>
      <c r="T33" s="67">
        <v>1.4740000000000464</v>
      </c>
      <c r="U33" s="67">
        <v>1.5329000000000406</v>
      </c>
      <c r="V33" s="67">
        <v>1.290300000000002</v>
      </c>
      <c r="W33" s="67">
        <v>1.4121999999999844</v>
      </c>
      <c r="X33" s="67">
        <v>1.5024999999999409</v>
      </c>
      <c r="Y33" s="67">
        <v>1.171299999999974</v>
      </c>
      <c r="Z33" s="67">
        <v>1.4121999999999844</v>
      </c>
      <c r="AA33" s="67">
        <v>1.4121999999999844</v>
      </c>
      <c r="AB33" s="67">
        <v>1.4121999999999844</v>
      </c>
      <c r="AC33" s="67">
        <v>1.4121999999999844</v>
      </c>
      <c r="AD33" s="67">
        <v>1.4121999999999844</v>
      </c>
      <c r="AE33" s="67">
        <v>1.4121999999999844</v>
      </c>
      <c r="AF33" s="67"/>
    </row>
    <row r="34" spans="1:37" ht="21" customHeight="1" x14ac:dyDescent="0.3">
      <c r="A34" s="7" t="s">
        <v>13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1:37" ht="21" customHeight="1" x14ac:dyDescent="0.3">
      <c r="A35" s="7" t="s">
        <v>10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</row>
    <row r="36" spans="1:37" ht="21" customHeight="1" x14ac:dyDescent="0.3">
      <c r="A36" s="8"/>
      <c r="B36" s="68">
        <f t="shared" ref="B36:AE36" si="3">SUM(B31:B35)</f>
        <v>2.4327559999999608</v>
      </c>
      <c r="C36" s="68">
        <f t="shared" si="3"/>
        <v>2.8162079999999499</v>
      </c>
      <c r="D36" s="68">
        <f t="shared" si="3"/>
        <v>3.5545320000000387</v>
      </c>
      <c r="E36" s="68">
        <f t="shared" si="3"/>
        <v>2.2568239999999857</v>
      </c>
      <c r="F36" s="68">
        <f t="shared" si="3"/>
        <v>3.7456720000000501</v>
      </c>
      <c r="G36" s="68">
        <f t="shared" si="3"/>
        <v>2.5476069999999957</v>
      </c>
      <c r="H36" s="68">
        <f t="shared" si="3"/>
        <v>1.9147409999999276</v>
      </c>
      <c r="I36" s="68">
        <f t="shared" si="3"/>
        <v>3.520700000000101</v>
      </c>
      <c r="J36" s="68">
        <f t="shared" si="3"/>
        <v>2.9076720000000051</v>
      </c>
      <c r="K36" s="68">
        <f t="shared" si="3"/>
        <v>2.435679999999989</v>
      </c>
      <c r="L36" s="68">
        <f t="shared" si="3"/>
        <v>3.4224399999999715</v>
      </c>
      <c r="M36" s="68">
        <f t="shared" si="3"/>
        <v>2.4857760000000324</v>
      </c>
      <c r="N36" s="68">
        <f t="shared" si="3"/>
        <v>2.1014039999999068</v>
      </c>
      <c r="O36" s="68">
        <f t="shared" si="3"/>
        <v>3.0009120000000742</v>
      </c>
      <c r="P36" s="68">
        <f t="shared" si="3"/>
        <v>2.4486639999999404</v>
      </c>
      <c r="Q36" s="68">
        <f t="shared" si="3"/>
        <v>3.7338840000000473</v>
      </c>
      <c r="R36" s="68">
        <f t="shared" si="3"/>
        <v>2.200152000000001</v>
      </c>
      <c r="S36" s="68">
        <f t="shared" si="3"/>
        <v>2.7400519999999471</v>
      </c>
      <c r="T36" s="68">
        <f t="shared" si="3"/>
        <v>3.4857120000000466</v>
      </c>
      <c r="U36" s="68">
        <f t="shared" si="3"/>
        <v>2.0927080000000404</v>
      </c>
      <c r="V36" s="68">
        <f t="shared" si="3"/>
        <v>3.4842200000000019</v>
      </c>
      <c r="W36" s="68">
        <f t="shared" si="3"/>
        <v>2.5694479999999844</v>
      </c>
      <c r="X36" s="68">
        <f t="shared" si="3"/>
        <v>2.4729959999999407</v>
      </c>
      <c r="Y36" s="68">
        <f t="shared" si="3"/>
        <v>2.8258279999999738</v>
      </c>
      <c r="Z36" s="68">
        <f t="shared" si="3"/>
        <v>2.5694479999999844</v>
      </c>
      <c r="AA36" s="68">
        <f t="shared" si="3"/>
        <v>2.5694479999999844</v>
      </c>
      <c r="AB36" s="68">
        <f t="shared" si="3"/>
        <v>2.5694479999999844</v>
      </c>
      <c r="AC36" s="68">
        <f t="shared" si="3"/>
        <v>2.5694479999999844</v>
      </c>
      <c r="AD36" s="68">
        <f t="shared" si="3"/>
        <v>2.5694479999999844</v>
      </c>
      <c r="AE36" s="68">
        <f t="shared" si="3"/>
        <v>2.5694479999999844</v>
      </c>
      <c r="AF36" s="68">
        <f>AVERAGE(B36:AE36)</f>
        <v>2.7537758666666599</v>
      </c>
    </row>
    <row r="37" spans="1:37" ht="21" customHeight="1" x14ac:dyDescent="0.3">
      <c r="A37" s="8" t="s">
        <v>30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8"/>
    </row>
    <row r="38" spans="1:37" ht="21" customHeight="1" x14ac:dyDescent="0.3">
      <c r="A38" s="7" t="s">
        <v>4</v>
      </c>
      <c r="B38" s="169">
        <v>0.5</v>
      </c>
      <c r="C38" s="169">
        <v>0.6</v>
      </c>
      <c r="D38" s="169">
        <v>0.5</v>
      </c>
      <c r="E38" s="169">
        <v>0.2</v>
      </c>
      <c r="F38" s="169">
        <v>0.6</v>
      </c>
      <c r="G38" s="169">
        <v>0.3</v>
      </c>
      <c r="H38" s="169">
        <v>0.5</v>
      </c>
      <c r="I38" s="169">
        <v>0.6</v>
      </c>
      <c r="J38" s="169">
        <v>0.3</v>
      </c>
      <c r="K38" s="169">
        <v>0.6</v>
      </c>
      <c r="L38" s="169">
        <v>0.2</v>
      </c>
      <c r="M38" s="169">
        <v>0.4</v>
      </c>
      <c r="N38" s="169">
        <v>0.4</v>
      </c>
      <c r="O38" s="169">
        <v>0.6</v>
      </c>
      <c r="P38" s="169">
        <v>0.5</v>
      </c>
      <c r="Q38" s="169">
        <v>0.3</v>
      </c>
      <c r="R38" s="169">
        <v>0.5</v>
      </c>
      <c r="S38" s="181">
        <v>0.3</v>
      </c>
      <c r="T38" s="181">
        <v>0.2</v>
      </c>
      <c r="U38" s="181">
        <v>0.6</v>
      </c>
      <c r="V38" s="181">
        <v>0.6</v>
      </c>
      <c r="W38" s="181">
        <v>0.6</v>
      </c>
      <c r="X38" s="181">
        <v>0.4</v>
      </c>
      <c r="Y38" s="181">
        <v>0.6</v>
      </c>
      <c r="Z38" s="181">
        <v>0.3</v>
      </c>
      <c r="AA38" s="181">
        <v>0.4</v>
      </c>
      <c r="AB38" s="181">
        <v>0.4</v>
      </c>
      <c r="AC38" s="181">
        <v>0.4</v>
      </c>
      <c r="AD38" s="181">
        <v>0.6</v>
      </c>
      <c r="AE38" s="181">
        <v>0.5</v>
      </c>
      <c r="AF38" s="68"/>
    </row>
    <row r="39" spans="1:37" ht="21" customHeight="1" x14ac:dyDescent="0.3">
      <c r="A39" s="7" t="s">
        <v>15</v>
      </c>
      <c r="B39" s="68">
        <f>B9+B16+B29+B36+B38</f>
        <v>57.29537279999996</v>
      </c>
      <c r="C39" s="68">
        <f t="shared" ref="C39:AE39" si="4">C9+C16+C29+C36+C38</f>
        <v>57.252728999999952</v>
      </c>
      <c r="D39" s="68">
        <f t="shared" si="4"/>
        <v>55.685539000000034</v>
      </c>
      <c r="E39" s="68">
        <f t="shared" si="4"/>
        <v>52.235184249999996</v>
      </c>
      <c r="F39" s="68">
        <f t="shared" si="4"/>
        <v>53.632716750000057</v>
      </c>
      <c r="G39" s="68">
        <f t="shared" si="4"/>
        <v>54.440684999999988</v>
      </c>
      <c r="H39" s="68">
        <f t="shared" si="4"/>
        <v>54.326716999999924</v>
      </c>
      <c r="I39" s="68">
        <f t="shared" si="4"/>
        <v>55.600116000000106</v>
      </c>
      <c r="J39" s="68">
        <f t="shared" si="4"/>
        <v>53.112299250000007</v>
      </c>
      <c r="K39" s="68">
        <f t="shared" si="4"/>
        <v>52.52599</v>
      </c>
      <c r="L39" s="68">
        <f t="shared" si="4"/>
        <v>53.518060499999969</v>
      </c>
      <c r="M39" s="68">
        <f t="shared" si="4"/>
        <v>49.893805000000029</v>
      </c>
      <c r="N39" s="68">
        <f t="shared" si="4"/>
        <v>51.798398249999913</v>
      </c>
      <c r="O39" s="68">
        <f t="shared" si="4"/>
        <v>52.115255000000083</v>
      </c>
      <c r="P39" s="68">
        <f t="shared" si="4"/>
        <v>53.334292999999931</v>
      </c>
      <c r="Q39" s="68">
        <f t="shared" si="4"/>
        <v>55.732600000000041</v>
      </c>
      <c r="R39" s="68">
        <f t="shared" si="4"/>
        <v>53.566742000000005</v>
      </c>
      <c r="S39" s="68">
        <f t="shared" si="4"/>
        <v>55.750637999999952</v>
      </c>
      <c r="T39" s="68">
        <f t="shared" si="4"/>
        <v>52.897908000000051</v>
      </c>
      <c r="U39" s="68">
        <f t="shared" si="4"/>
        <v>54.478908000000033</v>
      </c>
      <c r="V39" s="68">
        <f t="shared" si="4"/>
        <v>54.795920000000002</v>
      </c>
      <c r="W39" s="68">
        <f t="shared" si="4"/>
        <v>55.373827999999989</v>
      </c>
      <c r="X39" s="68">
        <f t="shared" si="4"/>
        <v>48.255261999999938</v>
      </c>
      <c r="Y39" s="68">
        <f t="shared" si="4"/>
        <v>52.190409999999972</v>
      </c>
      <c r="Z39" s="68">
        <f t="shared" si="4"/>
        <v>51.409433249999985</v>
      </c>
      <c r="AA39" s="68">
        <f t="shared" si="4"/>
        <v>54.670317749999981</v>
      </c>
      <c r="AB39" s="68">
        <f t="shared" si="4"/>
        <v>54.536090999999985</v>
      </c>
      <c r="AC39" s="68">
        <f t="shared" si="4"/>
        <v>50.527089999999987</v>
      </c>
      <c r="AD39" s="68">
        <f t="shared" si="4"/>
        <v>54.370336999999992</v>
      </c>
      <c r="AE39" s="68">
        <f t="shared" si="4"/>
        <v>54.212995999999983</v>
      </c>
      <c r="AF39" s="68">
        <f>AVERAGE(B39:AE39)</f>
        <v>53.651188059999988</v>
      </c>
    </row>
    <row r="40" spans="1:37" ht="21" customHeight="1" x14ac:dyDescent="0.3">
      <c r="A40" s="7" t="s">
        <v>16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7"/>
    </row>
    <row r="41" spans="1:37" ht="21" customHeight="1" x14ac:dyDescent="0.3">
      <c r="A41" s="8" t="s">
        <v>20</v>
      </c>
      <c r="B41" s="68">
        <f>B39-B40</f>
        <v>57.29537279999996</v>
      </c>
      <c r="C41" s="68">
        <f t="shared" ref="C41:AE41" si="5">C39-C40</f>
        <v>57.252728999999952</v>
      </c>
      <c r="D41" s="68">
        <f t="shared" si="5"/>
        <v>55.685539000000034</v>
      </c>
      <c r="E41" s="68">
        <f t="shared" si="5"/>
        <v>52.235184249999996</v>
      </c>
      <c r="F41" s="68">
        <f t="shared" si="5"/>
        <v>53.632716750000057</v>
      </c>
      <c r="G41" s="68">
        <f t="shared" si="5"/>
        <v>54.440684999999988</v>
      </c>
      <c r="H41" s="68">
        <f t="shared" si="5"/>
        <v>54.326716999999924</v>
      </c>
      <c r="I41" s="68">
        <f t="shared" si="5"/>
        <v>55.600116000000106</v>
      </c>
      <c r="J41" s="68">
        <f t="shared" si="5"/>
        <v>53.112299250000007</v>
      </c>
      <c r="K41" s="68">
        <f t="shared" si="5"/>
        <v>52.52599</v>
      </c>
      <c r="L41" s="68">
        <f t="shared" si="5"/>
        <v>53.518060499999969</v>
      </c>
      <c r="M41" s="68">
        <f t="shared" si="5"/>
        <v>49.893805000000029</v>
      </c>
      <c r="N41" s="68">
        <f t="shared" si="5"/>
        <v>51.798398249999913</v>
      </c>
      <c r="O41" s="68">
        <f t="shared" si="5"/>
        <v>52.115255000000083</v>
      </c>
      <c r="P41" s="68">
        <f t="shared" si="5"/>
        <v>53.334292999999931</v>
      </c>
      <c r="Q41" s="68">
        <f t="shared" si="5"/>
        <v>55.732600000000041</v>
      </c>
      <c r="R41" s="68">
        <f t="shared" si="5"/>
        <v>53.566742000000005</v>
      </c>
      <c r="S41" s="68">
        <f t="shared" si="5"/>
        <v>55.750637999999952</v>
      </c>
      <c r="T41" s="68">
        <f t="shared" si="5"/>
        <v>52.897908000000051</v>
      </c>
      <c r="U41" s="68">
        <f t="shared" si="5"/>
        <v>54.478908000000033</v>
      </c>
      <c r="V41" s="68">
        <f t="shared" si="5"/>
        <v>54.795920000000002</v>
      </c>
      <c r="W41" s="68">
        <f t="shared" si="5"/>
        <v>55.373827999999989</v>
      </c>
      <c r="X41" s="68">
        <f t="shared" si="5"/>
        <v>48.255261999999938</v>
      </c>
      <c r="Y41" s="68">
        <f t="shared" si="5"/>
        <v>52.190409999999972</v>
      </c>
      <c r="Z41" s="68">
        <f t="shared" si="5"/>
        <v>51.409433249999985</v>
      </c>
      <c r="AA41" s="68">
        <f t="shared" si="5"/>
        <v>54.670317749999981</v>
      </c>
      <c r="AB41" s="68">
        <f t="shared" si="5"/>
        <v>54.536090999999985</v>
      </c>
      <c r="AC41" s="68">
        <f t="shared" si="5"/>
        <v>50.527089999999987</v>
      </c>
      <c r="AD41" s="68">
        <f t="shared" si="5"/>
        <v>54.370336999999992</v>
      </c>
      <c r="AE41" s="68">
        <f t="shared" si="5"/>
        <v>54.212995999999983</v>
      </c>
      <c r="AF41" s="68">
        <f>AVERAGE(B41:AE41)</f>
        <v>53.651188059999988</v>
      </c>
    </row>
    <row r="42" spans="1:37" ht="20.25" customHeight="1" x14ac:dyDescent="0.35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23"/>
    </row>
    <row r="43" spans="1:37" ht="20.25" customHeight="1" x14ac:dyDescent="0.3">
      <c r="A43" s="31"/>
      <c r="B43" s="11"/>
      <c r="C43" s="11"/>
      <c r="D43" s="11"/>
      <c r="E43" s="11"/>
      <c r="F43" s="11"/>
      <c r="G43" s="11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>
        <f>AK41-AK42</f>
        <v>0</v>
      </c>
    </row>
    <row r="44" spans="1:37" ht="20.25" customHeight="1" x14ac:dyDescent="0.3">
      <c r="A44" s="49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</row>
    <row r="45" spans="1:37" ht="20.25" customHeight="1" x14ac:dyDescent="0.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</row>
    <row r="46" spans="1:37" ht="20.25" customHeight="1" x14ac:dyDescent="0.3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47" spans="1:37" ht="20.25" customHeight="1" x14ac:dyDescent="0.35">
      <c r="H47" s="66"/>
    </row>
    <row r="48" spans="1:37" ht="20.25" customHeight="1" x14ac:dyDescent="0.3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</row>
    <row r="49" spans="2:32" ht="20.25" customHeight="1" x14ac:dyDescent="0.3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</row>
    <row r="50" spans="2:32" ht="20.25" customHeight="1" x14ac:dyDescent="0.3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</row>
    <row r="51" spans="2:32" ht="20.25" customHeight="1" x14ac:dyDescent="0.35">
      <c r="H51" s="66"/>
    </row>
    <row r="52" spans="2:32" ht="20.25" customHeight="1" x14ac:dyDescent="0.35">
      <c r="H52" s="66"/>
    </row>
    <row r="53" spans="2:32" ht="20.25" customHeight="1" x14ac:dyDescent="0.35">
      <c r="H53" s="66"/>
    </row>
    <row r="54" spans="2:32" ht="20.25" customHeight="1" x14ac:dyDescent="0.35">
      <c r="H54" s="66"/>
    </row>
    <row r="55" spans="2:32" ht="20.25" customHeight="1" x14ac:dyDescent="0.35">
      <c r="H55" s="66"/>
    </row>
    <row r="56" spans="2:32" ht="20.25" customHeight="1" x14ac:dyDescent="0.35">
      <c r="H56" s="66"/>
    </row>
    <row r="57" spans="2:32" ht="20.25" customHeight="1" x14ac:dyDescent="0.35">
      <c r="H57" s="66"/>
    </row>
    <row r="58" spans="2:32" ht="20.25" customHeight="1" x14ac:dyDescent="0.35">
      <c r="H58" s="66"/>
    </row>
    <row r="59" spans="2:32" ht="20.25" customHeight="1" x14ac:dyDescent="0.35">
      <c r="H59" s="66"/>
    </row>
    <row r="60" spans="2:32" ht="20.25" customHeight="1" x14ac:dyDescent="0.35">
      <c r="H60" s="66"/>
    </row>
    <row r="61" spans="2:32" ht="20.25" customHeight="1" x14ac:dyDescent="0.35">
      <c r="H61" s="66"/>
    </row>
    <row r="62" spans="2:32" ht="20.25" customHeight="1" x14ac:dyDescent="0.35">
      <c r="H62" s="66"/>
    </row>
    <row r="63" spans="2:32" ht="20.25" customHeight="1" x14ac:dyDescent="0.35">
      <c r="H63" s="66"/>
    </row>
    <row r="64" spans="2:32" ht="20.25" customHeight="1" x14ac:dyDescent="0.35">
      <c r="H64" s="66"/>
    </row>
    <row r="65" spans="8:8" ht="20.25" customHeight="1" x14ac:dyDescent="0.35">
      <c r="H65" s="66"/>
    </row>
    <row r="66" spans="8:8" ht="20.25" customHeight="1" x14ac:dyDescent="0.35">
      <c r="H66" s="66"/>
    </row>
    <row r="67" spans="8:8" ht="20.25" customHeight="1" x14ac:dyDescent="0.35">
      <c r="H67" s="66"/>
    </row>
    <row r="68" spans="8:8" ht="20.25" customHeight="1" x14ac:dyDescent="0.35">
      <c r="H68" s="66"/>
    </row>
    <row r="69" spans="8:8" ht="20.25" customHeight="1" x14ac:dyDescent="0.35">
      <c r="H69" s="66"/>
    </row>
    <row r="70" spans="8:8" ht="20.25" customHeight="1" x14ac:dyDescent="0.35">
      <c r="H70" s="66"/>
    </row>
    <row r="71" spans="8:8" ht="20.25" customHeight="1" x14ac:dyDescent="0.35">
      <c r="H71" s="66"/>
    </row>
    <row r="72" spans="8:8" ht="20.25" customHeight="1" x14ac:dyDescent="0.35">
      <c r="H72" s="66"/>
    </row>
    <row r="73" spans="8:8" ht="20.25" customHeight="1" x14ac:dyDescent="0.35">
      <c r="H73" s="66"/>
    </row>
    <row r="74" spans="8:8" ht="20.25" customHeight="1" x14ac:dyDescent="0.35">
      <c r="H74" s="66"/>
    </row>
  </sheetData>
  <phoneticPr fontId="19" type="noConversion"/>
  <pageMargins left="0.37" right="0.22" top="0.46" bottom="0.47" header="0.43" footer="0.5"/>
  <pageSetup scale="35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74"/>
  <sheetViews>
    <sheetView zoomScale="50" zoomScaleNormal="50" zoomScalePage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G38" sqref="AG38"/>
    </sheetView>
  </sheetViews>
  <sheetFormatPr defaultColWidth="11.5546875" defaultRowHeight="20.25" x14ac:dyDescent="0.3"/>
  <cols>
    <col min="1" max="1" width="31.77734375" style="12" customWidth="1"/>
    <col min="2" max="32" width="8.21875" style="12" customWidth="1"/>
    <col min="33" max="33" width="12.77734375" style="12" customWidth="1"/>
    <col min="34" max="34" width="17.77734375" style="12" customWidth="1"/>
    <col min="35" max="16384" width="11.5546875" style="12"/>
  </cols>
  <sheetData>
    <row r="1" spans="1:36" ht="21" customHeight="1" x14ac:dyDescent="0.3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6" ht="21" customHeight="1" x14ac:dyDescent="0.3">
      <c r="A2" s="1">
        <v>44743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6" ht="21" customHeight="1" x14ac:dyDescent="0.3">
      <c r="A3" s="3" t="s">
        <v>19</v>
      </c>
      <c r="Z3" s="4"/>
      <c r="AA3" s="3"/>
      <c r="AB3" s="4"/>
      <c r="AC3" s="4"/>
      <c r="AD3" s="4"/>
      <c r="AE3" s="4"/>
      <c r="AF3" s="4"/>
      <c r="AG3" s="4"/>
    </row>
    <row r="4" spans="1:36" ht="21" customHeight="1" x14ac:dyDescent="0.3">
      <c r="A4" s="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51" t="s">
        <v>39</v>
      </c>
      <c r="AI4" s="19"/>
      <c r="AJ4" s="19"/>
    </row>
    <row r="5" spans="1:36" ht="21" customHeight="1" x14ac:dyDescent="0.3">
      <c r="A5" s="7"/>
      <c r="B5" s="136">
        <v>1</v>
      </c>
      <c r="C5" s="136">
        <v>2</v>
      </c>
      <c r="D5" s="136">
        <v>3</v>
      </c>
      <c r="E5" s="136">
        <v>4</v>
      </c>
      <c r="F5" s="136">
        <v>5</v>
      </c>
      <c r="G5" s="136">
        <v>6</v>
      </c>
      <c r="H5" s="136">
        <v>7</v>
      </c>
      <c r="I5" s="136">
        <v>8</v>
      </c>
      <c r="J5" s="136">
        <v>9</v>
      </c>
      <c r="K5" s="136">
        <v>10</v>
      </c>
      <c r="L5" s="136">
        <v>11</v>
      </c>
      <c r="M5" s="136">
        <v>12</v>
      </c>
      <c r="N5" s="136">
        <v>13</v>
      </c>
      <c r="O5" s="136">
        <v>14</v>
      </c>
      <c r="P5" s="136">
        <v>15</v>
      </c>
      <c r="Q5" s="134">
        <v>16</v>
      </c>
      <c r="R5" s="134">
        <v>17</v>
      </c>
      <c r="S5" s="19">
        <v>18</v>
      </c>
      <c r="T5" s="19">
        <v>19</v>
      </c>
      <c r="U5" s="19">
        <v>20</v>
      </c>
      <c r="V5" s="19">
        <v>21</v>
      </c>
      <c r="W5" s="19">
        <v>22</v>
      </c>
      <c r="X5" s="19">
        <v>23</v>
      </c>
      <c r="Y5" s="19">
        <v>24</v>
      </c>
      <c r="Z5" s="134">
        <v>25</v>
      </c>
      <c r="AA5" s="134">
        <v>26</v>
      </c>
      <c r="AB5" s="134">
        <v>27</v>
      </c>
      <c r="AC5" s="134">
        <v>28</v>
      </c>
      <c r="AD5" s="134">
        <v>29</v>
      </c>
      <c r="AE5" s="134">
        <v>30</v>
      </c>
      <c r="AF5" s="134">
        <v>31</v>
      </c>
      <c r="AG5" s="134" t="s">
        <v>28</v>
      </c>
      <c r="AH5" s="151" t="s">
        <v>38</v>
      </c>
    </row>
    <row r="6" spans="1:36" ht="21" customHeight="1" x14ac:dyDescent="0.3">
      <c r="A6" s="8" t="s">
        <v>0</v>
      </c>
      <c r="B6" s="132"/>
      <c r="C6" s="132"/>
      <c r="D6" s="132"/>
      <c r="E6" s="132"/>
      <c r="F6" s="132"/>
      <c r="G6" s="132"/>
      <c r="H6" s="132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2"/>
      <c r="T6" s="132"/>
      <c r="U6" s="132"/>
      <c r="V6" s="132"/>
      <c r="W6" s="132"/>
      <c r="X6" s="132"/>
      <c r="Y6" s="132"/>
      <c r="Z6" s="133"/>
      <c r="AA6" s="133"/>
      <c r="AB6" s="133"/>
      <c r="AC6" s="133"/>
      <c r="AD6" s="133"/>
      <c r="AE6" s="133"/>
      <c r="AF6" s="133"/>
      <c r="AG6" s="135"/>
      <c r="AH6" s="33"/>
    </row>
    <row r="7" spans="1:36" ht="21" customHeight="1" x14ac:dyDescent="0.3">
      <c r="A7" s="7" t="s">
        <v>1</v>
      </c>
      <c r="B7" s="182">
        <v>5.9944850000000001</v>
      </c>
      <c r="C7" s="182">
        <v>7.0863990000000001</v>
      </c>
      <c r="D7" s="116">
        <v>3.3433980000000001</v>
      </c>
      <c r="E7" s="116">
        <v>4.0238060000000004</v>
      </c>
      <c r="F7" s="116">
        <v>4.7329629999999998</v>
      </c>
      <c r="G7" s="116">
        <v>6.5414620000000001</v>
      </c>
      <c r="H7" s="116">
        <v>6.1856429999999998</v>
      </c>
      <c r="I7" s="116">
        <v>5.6835909999999998</v>
      </c>
      <c r="J7" s="116">
        <v>4.0591379999999999</v>
      </c>
      <c r="K7" s="116">
        <v>4.0397160000000003</v>
      </c>
      <c r="L7" s="116">
        <v>5.6682740000000003</v>
      </c>
      <c r="M7" s="116">
        <v>3.8961649999999999</v>
      </c>
      <c r="N7" s="116">
        <v>3.4533860000000001</v>
      </c>
      <c r="O7" s="116">
        <v>3.7293880000000001</v>
      </c>
      <c r="P7" s="116">
        <v>3.0966049999999998</v>
      </c>
      <c r="Q7" s="116">
        <v>2.697749</v>
      </c>
      <c r="R7" s="116">
        <v>2.720431</v>
      </c>
      <c r="S7" s="116">
        <v>2.6459959999999998</v>
      </c>
      <c r="T7" s="116">
        <v>2.6494170000000001</v>
      </c>
      <c r="U7" s="116">
        <v>1.453886</v>
      </c>
      <c r="V7" s="116">
        <v>2.7536109999999998</v>
      </c>
      <c r="W7" s="116">
        <v>4.124987</v>
      </c>
      <c r="X7" s="116">
        <v>4.1280619999999999</v>
      </c>
      <c r="Y7" s="116">
        <v>4.0816280000000003</v>
      </c>
      <c r="Z7" s="116">
        <v>4.5909459999999997</v>
      </c>
      <c r="AA7" s="116">
        <v>5.6802339999999996</v>
      </c>
      <c r="AB7" s="116">
        <v>5.9720250000000004</v>
      </c>
      <c r="AC7" s="116">
        <v>5.288214</v>
      </c>
      <c r="AD7" s="116">
        <v>4.5551870000000001</v>
      </c>
      <c r="AE7" s="116">
        <v>3.5718649999999998</v>
      </c>
      <c r="AF7" s="116">
        <v>3.3002720000000001</v>
      </c>
      <c r="AG7" s="62"/>
      <c r="AH7" s="33" t="s">
        <v>35</v>
      </c>
    </row>
    <row r="8" spans="1:36" ht="21" customHeight="1" x14ac:dyDescent="0.3">
      <c r="A8" s="7" t="s">
        <v>2</v>
      </c>
      <c r="B8" s="182">
        <v>12.25234225</v>
      </c>
      <c r="C8" s="182">
        <v>10.810523250000001</v>
      </c>
      <c r="D8" s="116">
        <v>11.231308499999999</v>
      </c>
      <c r="E8" s="116">
        <v>11.064887500000001</v>
      </c>
      <c r="F8" s="116">
        <v>11.529851000000003</v>
      </c>
      <c r="G8" s="116">
        <v>10.50279325</v>
      </c>
      <c r="H8" s="116">
        <v>10.813649250000001</v>
      </c>
      <c r="I8" s="116">
        <v>11.19845875</v>
      </c>
      <c r="J8" s="116">
        <v>11.44196125</v>
      </c>
      <c r="K8" s="116">
        <v>10.7092695</v>
      </c>
      <c r="L8" s="116">
        <v>10.860437750000001</v>
      </c>
      <c r="M8" s="116">
        <v>13.016104500000001</v>
      </c>
      <c r="N8" s="116">
        <v>14.78797775</v>
      </c>
      <c r="O8" s="116">
        <v>13.713372999999999</v>
      </c>
      <c r="P8" s="116">
        <v>14.747243999999998</v>
      </c>
      <c r="Q8" s="116">
        <v>14.294289750000001</v>
      </c>
      <c r="R8" s="116">
        <v>14.159534000000001</v>
      </c>
      <c r="S8" s="116">
        <v>13.62157225</v>
      </c>
      <c r="T8" s="116">
        <v>13.771043000000001</v>
      </c>
      <c r="U8" s="116">
        <v>16.30243325</v>
      </c>
      <c r="V8" s="116">
        <v>16.605292250000002</v>
      </c>
      <c r="W8" s="116">
        <v>14.593620999999999</v>
      </c>
      <c r="X8" s="116">
        <v>14.295561500000002</v>
      </c>
      <c r="Y8" s="116">
        <v>14.080995249999999</v>
      </c>
      <c r="Z8" s="116">
        <v>14.418486999999999</v>
      </c>
      <c r="AA8" s="116">
        <v>12.142465000000001</v>
      </c>
      <c r="AB8" s="116">
        <v>12.62865525</v>
      </c>
      <c r="AC8" s="116">
        <v>13.03635425</v>
      </c>
      <c r="AD8" s="116">
        <v>11.4051685</v>
      </c>
      <c r="AE8" s="116">
        <v>12.840407749999999</v>
      </c>
      <c r="AF8" s="116">
        <v>12.511868750000001</v>
      </c>
      <c r="AG8" s="62"/>
      <c r="AH8" s="33" t="s">
        <v>34</v>
      </c>
    </row>
    <row r="9" spans="1:36" ht="21" customHeight="1" x14ac:dyDescent="0.3">
      <c r="A9" s="7"/>
      <c r="B9" s="113">
        <f t="shared" ref="B9:AE9" si="0">SUM(B7:B8)</f>
        <v>18.246827249999999</v>
      </c>
      <c r="C9" s="113">
        <f t="shared" si="0"/>
        <v>17.896922250000003</v>
      </c>
      <c r="D9" s="113">
        <f t="shared" si="0"/>
        <v>14.5747065</v>
      </c>
      <c r="E9" s="113">
        <f t="shared" si="0"/>
        <v>15.088693500000002</v>
      </c>
      <c r="F9" s="113">
        <f t="shared" si="0"/>
        <v>16.262814000000002</v>
      </c>
      <c r="G9" s="113">
        <f t="shared" si="0"/>
        <v>17.044255249999999</v>
      </c>
      <c r="H9" s="113">
        <f t="shared" si="0"/>
        <v>16.99929225</v>
      </c>
      <c r="I9" s="113">
        <f t="shared" si="0"/>
        <v>16.88204975</v>
      </c>
      <c r="J9" s="113">
        <f t="shared" si="0"/>
        <v>15.501099249999999</v>
      </c>
      <c r="K9" s="113">
        <f t="shared" si="0"/>
        <v>14.7489855</v>
      </c>
      <c r="L9" s="113">
        <f t="shared" si="0"/>
        <v>16.528711749999999</v>
      </c>
      <c r="M9" s="113">
        <f t="shared" si="0"/>
        <v>16.912269500000001</v>
      </c>
      <c r="N9" s="113">
        <f t="shared" si="0"/>
        <v>18.241363749999998</v>
      </c>
      <c r="O9" s="113">
        <f t="shared" si="0"/>
        <v>17.442760999999997</v>
      </c>
      <c r="P9" s="113">
        <f t="shared" si="0"/>
        <v>17.843848999999999</v>
      </c>
      <c r="Q9" s="113">
        <f t="shared" si="0"/>
        <v>16.992038749999999</v>
      </c>
      <c r="R9" s="113">
        <f t="shared" si="0"/>
        <v>16.879965000000002</v>
      </c>
      <c r="S9" s="113">
        <f t="shared" si="0"/>
        <v>16.26756825</v>
      </c>
      <c r="T9" s="113">
        <f t="shared" si="0"/>
        <v>16.420460000000002</v>
      </c>
      <c r="U9" s="113">
        <f t="shared" si="0"/>
        <v>17.756319250000001</v>
      </c>
      <c r="V9" s="113">
        <f t="shared" si="0"/>
        <v>19.358903250000001</v>
      </c>
      <c r="W9" s="113">
        <f t="shared" si="0"/>
        <v>18.718608</v>
      </c>
      <c r="X9" s="113">
        <f t="shared" si="0"/>
        <v>18.423623500000001</v>
      </c>
      <c r="Y9" s="113">
        <f t="shared" si="0"/>
        <v>18.162623249999999</v>
      </c>
      <c r="Z9" s="113">
        <f t="shared" si="0"/>
        <v>19.009432999999998</v>
      </c>
      <c r="AA9" s="113">
        <f t="shared" si="0"/>
        <v>17.822699</v>
      </c>
      <c r="AB9" s="113">
        <f t="shared" si="0"/>
        <v>18.60068025</v>
      </c>
      <c r="AC9" s="113">
        <f t="shared" si="0"/>
        <v>18.324568249999999</v>
      </c>
      <c r="AD9" s="113">
        <f t="shared" si="0"/>
        <v>15.9603555</v>
      </c>
      <c r="AE9" s="113">
        <f t="shared" si="0"/>
        <v>16.41227275</v>
      </c>
      <c r="AF9" s="113">
        <f>SUM(AF7:AF8)</f>
        <v>15.812140750000001</v>
      </c>
      <c r="AG9" s="113">
        <f>AVERAGE(C9:AF9)</f>
        <v>17.0963344</v>
      </c>
      <c r="AH9" s="179">
        <v>87.7</v>
      </c>
    </row>
    <row r="10" spans="1:36" ht="21" customHeight="1" x14ac:dyDescent="0.3">
      <c r="A10" s="8" t="s">
        <v>3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49"/>
    </row>
    <row r="11" spans="1:36" ht="21" customHeight="1" x14ac:dyDescent="0.3">
      <c r="A11" s="7" t="s">
        <v>18</v>
      </c>
      <c r="B11" s="182">
        <v>17.350000000000001</v>
      </c>
      <c r="C11" s="182">
        <v>17.59</v>
      </c>
      <c r="D11" s="182">
        <v>17.231999999999999</v>
      </c>
      <c r="E11" s="182">
        <v>17.193999999999999</v>
      </c>
      <c r="F11" s="182">
        <v>16.233000000000001</v>
      </c>
      <c r="G11" s="182">
        <v>16.962</v>
      </c>
      <c r="H11" s="182">
        <v>16.516999999999999</v>
      </c>
      <c r="I11" s="182">
        <v>17.263000000000002</v>
      </c>
      <c r="J11" s="182">
        <v>17.079999999999998</v>
      </c>
      <c r="K11" s="182">
        <v>16.417999999999999</v>
      </c>
      <c r="L11" s="182">
        <v>17.079999999999998</v>
      </c>
      <c r="M11" s="182">
        <v>16.506</v>
      </c>
      <c r="N11" s="182">
        <v>17.552</v>
      </c>
      <c r="O11" s="182">
        <v>16.876999999999999</v>
      </c>
      <c r="P11" s="182">
        <v>17.042999999999999</v>
      </c>
      <c r="Q11" s="182">
        <v>16.940000000000001</v>
      </c>
      <c r="R11" s="182">
        <v>17.036000000000001</v>
      </c>
      <c r="S11" s="182">
        <v>17.201000000000001</v>
      </c>
      <c r="T11" s="182">
        <v>17.228999999999999</v>
      </c>
      <c r="U11" s="182">
        <v>17.052</v>
      </c>
      <c r="V11" s="182">
        <v>17.530999999999999</v>
      </c>
      <c r="W11" s="182">
        <v>16.925999999999998</v>
      </c>
      <c r="X11" s="182">
        <v>17.7</v>
      </c>
      <c r="Y11" s="182">
        <v>17.766999999999999</v>
      </c>
      <c r="Z11" s="182">
        <v>18.504999999999999</v>
      </c>
      <c r="AA11" s="182">
        <v>18.843</v>
      </c>
      <c r="AB11" s="182">
        <v>18.466999999999999</v>
      </c>
      <c r="AC11" s="182">
        <v>18.564</v>
      </c>
      <c r="AD11" s="182">
        <v>18.739000000000001</v>
      </c>
      <c r="AE11" s="182">
        <v>18.053000000000001</v>
      </c>
      <c r="AF11" s="182">
        <v>18.138999999999999</v>
      </c>
      <c r="AG11" s="62"/>
      <c r="AH11" s="89" t="s">
        <v>36</v>
      </c>
    </row>
    <row r="12" spans="1:36" ht="21" customHeight="1" x14ac:dyDescent="0.3">
      <c r="A12" s="6" t="s">
        <v>26</v>
      </c>
      <c r="B12" s="182">
        <v>0.91</v>
      </c>
      <c r="C12" s="182">
        <v>0.90200000000000002</v>
      </c>
      <c r="D12" s="182">
        <v>0.9</v>
      </c>
      <c r="E12" s="182">
        <v>0.90500000000000003</v>
      </c>
      <c r="F12" s="182">
        <v>0.89900000000000002</v>
      </c>
      <c r="G12" s="182">
        <v>0.89900000000000002</v>
      </c>
      <c r="H12" s="182">
        <v>0.90100000000000002</v>
      </c>
      <c r="I12" s="182">
        <v>0.90400000000000003</v>
      </c>
      <c r="J12" s="182">
        <v>0.89600000000000002</v>
      </c>
      <c r="K12" s="182">
        <v>0.89600000000000002</v>
      </c>
      <c r="L12" s="182">
        <v>0.89800000000000002</v>
      </c>
      <c r="M12" s="182">
        <v>0.90900000000000003</v>
      </c>
      <c r="N12" s="182">
        <v>0.90400000000000003</v>
      </c>
      <c r="O12" s="182">
        <v>0.90300000000000002</v>
      </c>
      <c r="P12" s="182">
        <v>0.91200000000000003</v>
      </c>
      <c r="Q12" s="182">
        <v>0.91100000000000003</v>
      </c>
      <c r="R12" s="182">
        <v>0.91100000000000003</v>
      </c>
      <c r="S12" s="182">
        <v>0.91500000000000004</v>
      </c>
      <c r="T12" s="182">
        <v>0.91100000000000003</v>
      </c>
      <c r="U12" s="182">
        <v>0.92200000000000004</v>
      </c>
      <c r="V12" s="182">
        <v>0.95099999999999996</v>
      </c>
      <c r="W12" s="182">
        <v>0.94499999999999995</v>
      </c>
      <c r="X12" s="182">
        <v>0.95299999999999996</v>
      </c>
      <c r="Y12" s="182">
        <v>0.98399999999999999</v>
      </c>
      <c r="Z12" s="182">
        <v>0.96099999999999997</v>
      </c>
      <c r="AA12" s="182">
        <v>0.94</v>
      </c>
      <c r="AB12" s="182">
        <v>0.93600000000000005</v>
      </c>
      <c r="AC12" s="182">
        <v>0.93400000000000005</v>
      </c>
      <c r="AD12" s="182">
        <v>0.92200000000000004</v>
      </c>
      <c r="AE12" s="182">
        <v>0.92500000000000004</v>
      </c>
      <c r="AF12" s="182">
        <v>0.92200000000000004</v>
      </c>
      <c r="AG12" s="140">
        <f>SUM(B12:AF12)</f>
        <v>28.481000000000005</v>
      </c>
      <c r="AH12" s="171">
        <v>65.661000000000001</v>
      </c>
    </row>
    <row r="13" spans="1:36" ht="21" customHeight="1" x14ac:dyDescent="0.3">
      <c r="A13" s="7" t="s">
        <v>5</v>
      </c>
      <c r="B13" s="182">
        <v>0.71199999999999997</v>
      </c>
      <c r="C13" s="182">
        <v>0.71099999999999997</v>
      </c>
      <c r="D13" s="182">
        <v>0.69899999999999995</v>
      </c>
      <c r="E13" s="182">
        <v>0.69799999999999995</v>
      </c>
      <c r="F13" s="182">
        <v>0.70199999999999996</v>
      </c>
      <c r="G13" s="182">
        <v>0.70699999999999996</v>
      </c>
      <c r="H13" s="182">
        <v>0.72399999999999998</v>
      </c>
      <c r="I13" s="182">
        <v>0.72199999999999998</v>
      </c>
      <c r="J13" s="182">
        <v>0.70099999999999996</v>
      </c>
      <c r="K13" s="182">
        <v>0.68200000000000005</v>
      </c>
      <c r="L13" s="182">
        <v>0.71</v>
      </c>
      <c r="M13" s="182">
        <v>0.67300000000000004</v>
      </c>
      <c r="N13" s="182">
        <v>0.70599999999999996</v>
      </c>
      <c r="O13" s="182">
        <v>0.71499999999999997</v>
      </c>
      <c r="P13" s="182">
        <v>0.71699999999999997</v>
      </c>
      <c r="Q13" s="182">
        <v>0.72199999999999998</v>
      </c>
      <c r="R13" s="182">
        <v>0.68500000000000005</v>
      </c>
      <c r="S13" s="182">
        <v>0.69699999999999995</v>
      </c>
      <c r="T13" s="182">
        <v>0.69199999999999995</v>
      </c>
      <c r="U13" s="182">
        <v>0.69599999999999995</v>
      </c>
      <c r="V13" s="182">
        <v>0.72299999999999998</v>
      </c>
      <c r="W13" s="182">
        <v>0.70099999999999996</v>
      </c>
      <c r="X13" s="182">
        <v>0.75700000000000001</v>
      </c>
      <c r="Y13" s="182">
        <v>0.72799999999999998</v>
      </c>
      <c r="Z13" s="182">
        <v>0.88600000000000001</v>
      </c>
      <c r="AA13" s="182">
        <v>0.90100000000000002</v>
      </c>
      <c r="AB13" s="182">
        <v>0.73299999999999998</v>
      </c>
      <c r="AC13" s="182">
        <v>0.79900000000000004</v>
      </c>
      <c r="AD13" s="182">
        <v>0.78100000000000003</v>
      </c>
      <c r="AE13" s="182">
        <v>0.80800000000000005</v>
      </c>
      <c r="AF13" s="182">
        <v>0.80800000000000005</v>
      </c>
      <c r="AG13" s="62"/>
      <c r="AH13" s="49"/>
    </row>
    <row r="14" spans="1:36" ht="21" customHeight="1" x14ac:dyDescent="0.3">
      <c r="A14" s="7" t="s">
        <v>6</v>
      </c>
      <c r="B14" s="116">
        <v>0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62"/>
      <c r="AH14" s="49"/>
    </row>
    <row r="15" spans="1:36" ht="21" customHeight="1" x14ac:dyDescent="0.3">
      <c r="A15" s="7" t="s">
        <v>7</v>
      </c>
      <c r="B15" s="116">
        <v>5.8000000000000003E-2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7.4770000000000003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2.9919999999999999E-3</v>
      </c>
      <c r="W15" s="116">
        <v>0</v>
      </c>
      <c r="X15" s="116">
        <v>0</v>
      </c>
      <c r="Y15" s="116">
        <v>0.23899999999999999</v>
      </c>
      <c r="Z15" s="116">
        <v>0.81399999999999995</v>
      </c>
      <c r="AA15" s="116">
        <v>0.81399999999999995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62"/>
      <c r="AH15" s="49"/>
    </row>
    <row r="16" spans="1:36" ht="21" customHeight="1" x14ac:dyDescent="0.3">
      <c r="A16" s="7"/>
      <c r="B16" s="113">
        <f>SUM(B11:B15)</f>
        <v>19.03</v>
      </c>
      <c r="C16" s="113">
        <f t="shared" ref="C16:AF16" si="1">SUM(C11:C15)</f>
        <v>19.202999999999999</v>
      </c>
      <c r="D16" s="113">
        <f t="shared" si="1"/>
        <v>18.831</v>
      </c>
      <c r="E16" s="113">
        <f t="shared" si="1"/>
        <v>18.797000000000001</v>
      </c>
      <c r="F16" s="113">
        <f t="shared" si="1"/>
        <v>17.834000000000003</v>
      </c>
      <c r="G16" s="113">
        <f t="shared" si="1"/>
        <v>18.568000000000001</v>
      </c>
      <c r="H16" s="113">
        <f t="shared" si="1"/>
        <v>25.619</v>
      </c>
      <c r="I16" s="113">
        <f t="shared" si="1"/>
        <v>18.889000000000003</v>
      </c>
      <c r="J16" s="113">
        <f t="shared" si="1"/>
        <v>18.677</v>
      </c>
      <c r="K16" s="113">
        <f t="shared" si="1"/>
        <v>17.995999999999999</v>
      </c>
      <c r="L16" s="113">
        <f t="shared" si="1"/>
        <v>18.687999999999999</v>
      </c>
      <c r="M16" s="113">
        <f t="shared" si="1"/>
        <v>18.088000000000001</v>
      </c>
      <c r="N16" s="113">
        <f t="shared" si="1"/>
        <v>19.161999999999999</v>
      </c>
      <c r="O16" s="113">
        <f t="shared" si="1"/>
        <v>18.494999999999997</v>
      </c>
      <c r="P16" s="113">
        <f t="shared" si="1"/>
        <v>18.671999999999997</v>
      </c>
      <c r="Q16" s="113">
        <f t="shared" si="1"/>
        <v>18.573000000000004</v>
      </c>
      <c r="R16" s="113">
        <f t="shared" si="1"/>
        <v>18.632000000000001</v>
      </c>
      <c r="S16" s="113">
        <f t="shared" si="1"/>
        <v>18.812999999999999</v>
      </c>
      <c r="T16" s="113">
        <f t="shared" si="1"/>
        <v>18.832000000000001</v>
      </c>
      <c r="U16" s="113">
        <f t="shared" si="1"/>
        <v>18.670000000000002</v>
      </c>
      <c r="V16" s="113">
        <f t="shared" si="1"/>
        <v>19.207991999999997</v>
      </c>
      <c r="W16" s="113">
        <f t="shared" si="1"/>
        <v>18.571999999999999</v>
      </c>
      <c r="X16" s="113">
        <f t="shared" si="1"/>
        <v>19.41</v>
      </c>
      <c r="Y16" s="113">
        <f t="shared" si="1"/>
        <v>19.718</v>
      </c>
      <c r="Z16" s="113">
        <f t="shared" si="1"/>
        <v>21.165999999999997</v>
      </c>
      <c r="AA16" s="113">
        <f t="shared" si="1"/>
        <v>21.498000000000001</v>
      </c>
      <c r="AB16" s="113">
        <f t="shared" si="1"/>
        <v>20.135999999999999</v>
      </c>
      <c r="AC16" s="113">
        <f t="shared" si="1"/>
        <v>20.297000000000001</v>
      </c>
      <c r="AD16" s="113">
        <f t="shared" si="1"/>
        <v>20.442</v>
      </c>
      <c r="AE16" s="113">
        <f t="shared" si="1"/>
        <v>19.786000000000001</v>
      </c>
      <c r="AF16" s="113">
        <f t="shared" si="1"/>
        <v>19.869</v>
      </c>
      <c r="AG16" s="113">
        <f>AVERAGE(C16:AF16)</f>
        <v>19.371366399999999</v>
      </c>
      <c r="AH16" s="49"/>
    </row>
    <row r="17" spans="1:34" ht="21" customHeight="1" x14ac:dyDescent="0.3">
      <c r="A17" s="34" t="s">
        <v>40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49"/>
    </row>
    <row r="18" spans="1:34" ht="21" customHeight="1" x14ac:dyDescent="0.3">
      <c r="A18" s="11" t="s">
        <v>8</v>
      </c>
      <c r="B18" s="185">
        <v>14.92</v>
      </c>
      <c r="C18" s="185">
        <v>15.61</v>
      </c>
      <c r="D18" s="185">
        <v>14.6</v>
      </c>
      <c r="E18" s="185">
        <v>14.6</v>
      </c>
      <c r="F18" s="185">
        <v>15.99</v>
      </c>
      <c r="G18" s="185">
        <v>16.46</v>
      </c>
      <c r="H18" s="185">
        <v>15.27</v>
      </c>
      <c r="I18" s="185">
        <v>14.81</v>
      </c>
      <c r="J18" s="185">
        <v>15.03</v>
      </c>
      <c r="K18" s="185">
        <v>14.9</v>
      </c>
      <c r="L18" s="185">
        <v>14.88</v>
      </c>
      <c r="M18" s="185">
        <v>15.38</v>
      </c>
      <c r="N18" s="185">
        <v>16.48</v>
      </c>
      <c r="O18" s="185">
        <v>16.86</v>
      </c>
      <c r="P18" s="185">
        <v>16.77</v>
      </c>
      <c r="Q18" s="185">
        <v>18.14</v>
      </c>
      <c r="R18" s="185">
        <v>17.11</v>
      </c>
      <c r="S18" s="185">
        <v>17.41</v>
      </c>
      <c r="T18" s="185">
        <v>14.95</v>
      </c>
      <c r="U18" s="185">
        <v>17.8</v>
      </c>
      <c r="V18" s="185">
        <v>16.8</v>
      </c>
      <c r="W18" s="185">
        <v>16.940000000000001</v>
      </c>
      <c r="X18" s="185">
        <v>17.86</v>
      </c>
      <c r="Y18" s="185">
        <v>17.45</v>
      </c>
      <c r="Z18" s="185">
        <v>16.84</v>
      </c>
      <c r="AA18" s="185">
        <v>15.24</v>
      </c>
      <c r="AB18" s="185">
        <v>18.21</v>
      </c>
      <c r="AC18" s="185">
        <v>16.21</v>
      </c>
      <c r="AD18" s="185">
        <v>16.309999999999999</v>
      </c>
      <c r="AE18" s="185">
        <v>16.850000000000001</v>
      </c>
      <c r="AF18" s="185">
        <v>16.5</v>
      </c>
      <c r="AG18" s="160"/>
      <c r="AH18" s="89" t="s">
        <v>36</v>
      </c>
    </row>
    <row r="19" spans="1:34" ht="21" customHeight="1" x14ac:dyDescent="0.3">
      <c r="A19" s="15" t="s">
        <v>26</v>
      </c>
      <c r="B19" s="186">
        <v>0.32</v>
      </c>
      <c r="C19" s="186">
        <v>0</v>
      </c>
      <c r="D19" s="186">
        <v>0</v>
      </c>
      <c r="E19" s="186">
        <v>0</v>
      </c>
      <c r="F19" s="186">
        <v>0</v>
      </c>
      <c r="G19" s="186">
        <v>0.11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0.13900000000000001</v>
      </c>
      <c r="O19" s="186">
        <v>0.23400000000000001</v>
      </c>
      <c r="P19" s="186">
        <v>0.23400000000000001</v>
      </c>
      <c r="Q19" s="186">
        <v>0.23699999999999999</v>
      </c>
      <c r="R19" s="186">
        <v>0.24</v>
      </c>
      <c r="S19" s="186">
        <v>0.24</v>
      </c>
      <c r="T19" s="186">
        <v>0.24</v>
      </c>
      <c r="U19" s="186">
        <v>0.24</v>
      </c>
      <c r="V19" s="186">
        <v>0.24</v>
      </c>
      <c r="W19" s="186">
        <v>0.24</v>
      </c>
      <c r="X19" s="186">
        <v>0.24</v>
      </c>
      <c r="Y19" s="186">
        <v>0.24</v>
      </c>
      <c r="Z19" s="186">
        <v>0</v>
      </c>
      <c r="AA19" s="186">
        <v>0</v>
      </c>
      <c r="AB19" s="186">
        <v>0.24</v>
      </c>
      <c r="AC19" s="186">
        <v>0.24</v>
      </c>
      <c r="AD19" s="186">
        <v>0.24</v>
      </c>
      <c r="AE19" s="186">
        <v>0.24</v>
      </c>
      <c r="AF19" s="186">
        <v>0.24</v>
      </c>
      <c r="AG19" s="140">
        <f>SUM(B19:AF19)</f>
        <v>4.3940000000000019</v>
      </c>
      <c r="AH19" s="140">
        <f>SUM(C19:AG19)</f>
        <v>8.4680000000000035</v>
      </c>
    </row>
    <row r="20" spans="1:34" ht="21" customHeight="1" x14ac:dyDescent="0.3">
      <c r="A20" s="11" t="s">
        <v>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62"/>
      <c r="AH20" s="49"/>
    </row>
    <row r="21" spans="1:34" ht="21" customHeight="1" x14ac:dyDescent="0.3">
      <c r="A21" s="11" t="s">
        <v>23</v>
      </c>
      <c r="B21" s="188">
        <v>60</v>
      </c>
      <c r="C21" s="188">
        <v>58</v>
      </c>
      <c r="D21" s="188">
        <v>60</v>
      </c>
      <c r="E21" s="188">
        <v>51</v>
      </c>
      <c r="F21" s="188">
        <v>71</v>
      </c>
      <c r="G21" s="188">
        <v>70</v>
      </c>
      <c r="H21" s="188">
        <v>45</v>
      </c>
      <c r="I21" s="188">
        <v>37</v>
      </c>
      <c r="J21" s="188">
        <v>41</v>
      </c>
      <c r="K21" s="188">
        <v>53</v>
      </c>
      <c r="L21" s="188">
        <v>38</v>
      </c>
      <c r="M21" s="188">
        <v>63</v>
      </c>
      <c r="N21" s="188">
        <v>61</v>
      </c>
      <c r="O21" s="188">
        <v>62</v>
      </c>
      <c r="P21" s="188">
        <v>61</v>
      </c>
      <c r="Q21" s="188">
        <v>66</v>
      </c>
      <c r="R21" s="188">
        <v>52</v>
      </c>
      <c r="S21" s="188">
        <v>59</v>
      </c>
      <c r="T21" s="188">
        <v>68</v>
      </c>
      <c r="U21" s="188">
        <v>55</v>
      </c>
      <c r="V21" s="187">
        <v>58</v>
      </c>
      <c r="W21" s="187">
        <v>53</v>
      </c>
      <c r="X21" s="187">
        <v>58</v>
      </c>
      <c r="Y21" s="187">
        <v>63</v>
      </c>
      <c r="Z21" s="187">
        <v>62</v>
      </c>
      <c r="AA21" s="187">
        <v>100</v>
      </c>
      <c r="AB21" s="187">
        <v>74</v>
      </c>
      <c r="AC21" s="187">
        <v>70</v>
      </c>
      <c r="AD21" s="187">
        <v>70</v>
      </c>
      <c r="AE21" s="187">
        <v>67</v>
      </c>
      <c r="AF21" s="187">
        <v>65</v>
      </c>
      <c r="AG21" s="137"/>
      <c r="AH21" s="49"/>
    </row>
    <row r="22" spans="1:34" ht="21" customHeight="1" x14ac:dyDescent="0.3">
      <c r="A22" s="11" t="s">
        <v>22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62"/>
      <c r="AH22" s="49"/>
    </row>
    <row r="23" spans="1:34" ht="21" customHeight="1" x14ac:dyDescent="0.3">
      <c r="A23" s="11" t="s">
        <v>24</v>
      </c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62"/>
      <c r="AH23" s="49"/>
    </row>
    <row r="24" spans="1:34" ht="21" customHeight="1" x14ac:dyDescent="0.3">
      <c r="A24" s="11" t="s">
        <v>25</v>
      </c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62"/>
      <c r="AH24" s="31"/>
    </row>
    <row r="25" spans="1:34" ht="21" customHeight="1" x14ac:dyDescent="0.3">
      <c r="A25" s="11" t="s">
        <v>17</v>
      </c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62"/>
      <c r="AH25" s="49"/>
    </row>
    <row r="26" spans="1:34" ht="21" customHeight="1" x14ac:dyDescent="0.3">
      <c r="A26" s="11" t="s">
        <v>5</v>
      </c>
      <c r="B26" s="185">
        <v>0.64300000000000002</v>
      </c>
      <c r="C26" s="185">
        <v>0.64300000000000002</v>
      </c>
      <c r="D26" s="185">
        <v>0.64300000000000002</v>
      </c>
      <c r="E26" s="185">
        <v>0.64300000000000002</v>
      </c>
      <c r="F26" s="185">
        <v>0.64300000000000002</v>
      </c>
      <c r="G26" s="185">
        <v>0.64300000000000002</v>
      </c>
      <c r="H26" s="185">
        <v>0.64300000000000002</v>
      </c>
      <c r="I26" s="185">
        <v>0.64300000000000002</v>
      </c>
      <c r="J26" s="185">
        <v>0.64300000000000002</v>
      </c>
      <c r="K26" s="185">
        <v>0.64300000000000002</v>
      </c>
      <c r="L26" s="185">
        <v>0.64300000000000002</v>
      </c>
      <c r="M26" s="185">
        <v>0.64300000000000002</v>
      </c>
      <c r="N26" s="185">
        <v>0.64300000000000002</v>
      </c>
      <c r="O26" s="185">
        <v>0.64300000000000002</v>
      </c>
      <c r="P26" s="185">
        <v>0.64300000000000002</v>
      </c>
      <c r="Q26" s="185">
        <v>0.64300000000000002</v>
      </c>
      <c r="R26" s="185">
        <v>0.64300000000000002</v>
      </c>
      <c r="S26" s="185">
        <v>0.73</v>
      </c>
      <c r="T26" s="185">
        <v>0.73</v>
      </c>
      <c r="U26" s="185">
        <v>0.73</v>
      </c>
      <c r="V26" s="185">
        <v>0.73</v>
      </c>
      <c r="W26" s="185">
        <v>0.73</v>
      </c>
      <c r="X26" s="185">
        <v>0.73</v>
      </c>
      <c r="Y26" s="185">
        <v>0.73</v>
      </c>
      <c r="Z26" s="185">
        <v>0.73</v>
      </c>
      <c r="AA26" s="185">
        <v>0.73</v>
      </c>
      <c r="AB26" s="185">
        <v>0.73</v>
      </c>
      <c r="AC26" s="185">
        <v>0.73</v>
      </c>
      <c r="AD26" s="185">
        <v>0.73</v>
      </c>
      <c r="AE26" s="185">
        <v>0.73</v>
      </c>
      <c r="AF26" s="185">
        <v>0.73</v>
      </c>
      <c r="AG26" s="62"/>
      <c r="AH26" s="49"/>
    </row>
    <row r="27" spans="1:34" ht="21" customHeight="1" x14ac:dyDescent="0.3">
      <c r="A27" s="11" t="s">
        <v>10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49"/>
    </row>
    <row r="28" spans="1:34" ht="21" customHeight="1" x14ac:dyDescent="0.3">
      <c r="A28" s="11" t="s">
        <v>7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49"/>
    </row>
    <row r="29" spans="1:34" ht="21" customHeight="1" x14ac:dyDescent="0.3">
      <c r="A29" s="7"/>
      <c r="B29" s="113">
        <f>SUM(B18+B19+B20+B25+B26+B27+B28)</f>
        <v>15.883000000000001</v>
      </c>
      <c r="C29" s="113">
        <f t="shared" ref="C29:AE29" si="2">SUM(C18+C19+C20+C25+C26+C27+C28)</f>
        <v>16.253</v>
      </c>
      <c r="D29" s="113">
        <f t="shared" si="2"/>
        <v>15.243</v>
      </c>
      <c r="E29" s="113">
        <f t="shared" si="2"/>
        <v>15.243</v>
      </c>
      <c r="F29" s="113">
        <f t="shared" si="2"/>
        <v>16.632999999999999</v>
      </c>
      <c r="G29" s="113">
        <f t="shared" si="2"/>
        <v>17.213000000000001</v>
      </c>
      <c r="H29" s="113">
        <f t="shared" si="2"/>
        <v>15.913</v>
      </c>
      <c r="I29" s="113">
        <f t="shared" si="2"/>
        <v>15.453000000000001</v>
      </c>
      <c r="J29" s="113">
        <f t="shared" si="2"/>
        <v>15.673</v>
      </c>
      <c r="K29" s="113">
        <f t="shared" si="2"/>
        <v>15.543000000000001</v>
      </c>
      <c r="L29" s="113">
        <f t="shared" si="2"/>
        <v>15.523000000000001</v>
      </c>
      <c r="M29" s="113">
        <f t="shared" si="2"/>
        <v>16.023</v>
      </c>
      <c r="N29" s="113">
        <f t="shared" si="2"/>
        <v>17.262</v>
      </c>
      <c r="O29" s="113">
        <f t="shared" si="2"/>
        <v>17.737000000000002</v>
      </c>
      <c r="P29" s="113">
        <f t="shared" si="2"/>
        <v>17.647000000000002</v>
      </c>
      <c r="Q29" s="113">
        <f t="shared" si="2"/>
        <v>19.02</v>
      </c>
      <c r="R29" s="113">
        <f t="shared" si="2"/>
        <v>17.992999999999999</v>
      </c>
      <c r="S29" s="113">
        <f t="shared" si="2"/>
        <v>18.38</v>
      </c>
      <c r="T29" s="113">
        <f t="shared" si="2"/>
        <v>15.92</v>
      </c>
      <c r="U29" s="113">
        <f t="shared" si="2"/>
        <v>18.77</v>
      </c>
      <c r="V29" s="113">
        <f t="shared" si="2"/>
        <v>17.77</v>
      </c>
      <c r="W29" s="113">
        <f t="shared" si="2"/>
        <v>17.91</v>
      </c>
      <c r="X29" s="113">
        <f t="shared" si="2"/>
        <v>18.829999999999998</v>
      </c>
      <c r="Y29" s="113">
        <f t="shared" si="2"/>
        <v>18.419999999999998</v>
      </c>
      <c r="Z29" s="113">
        <f t="shared" si="2"/>
        <v>17.57</v>
      </c>
      <c r="AA29" s="113">
        <f t="shared" si="2"/>
        <v>15.97</v>
      </c>
      <c r="AB29" s="113">
        <f t="shared" si="2"/>
        <v>19.18</v>
      </c>
      <c r="AC29" s="113">
        <f t="shared" si="2"/>
        <v>17.18</v>
      </c>
      <c r="AD29" s="113">
        <f t="shared" si="2"/>
        <v>17.279999999999998</v>
      </c>
      <c r="AE29" s="113">
        <f t="shared" si="2"/>
        <v>17.82</v>
      </c>
      <c r="AF29" s="113">
        <f>SUM(AF18+AF19+AF20+AF25+AF26+AF27+AF28)</f>
        <v>17.47</v>
      </c>
      <c r="AG29" s="113">
        <f>AVERAGE(C29:AF29)</f>
        <v>17.094733333333334</v>
      </c>
      <c r="AH29" s="33"/>
    </row>
    <row r="30" spans="1:34" ht="21" customHeight="1" x14ac:dyDescent="0.3">
      <c r="A30" s="8" t="s">
        <v>11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113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33" t="s">
        <v>37</v>
      </c>
    </row>
    <row r="31" spans="1:34" ht="21" customHeight="1" x14ac:dyDescent="0.3">
      <c r="A31" s="7" t="s">
        <v>12</v>
      </c>
      <c r="B31" s="66">
        <v>2.4352</v>
      </c>
      <c r="C31" s="66">
        <v>1.452928</v>
      </c>
      <c r="D31" s="66">
        <v>1.167616</v>
      </c>
      <c r="E31" s="66">
        <v>1.2119040000000001</v>
      </c>
      <c r="F31" s="66">
        <v>1.55392</v>
      </c>
      <c r="G31" s="66">
        <v>0.85977599999999998</v>
      </c>
      <c r="H31" s="66">
        <v>1.7244159999999999</v>
      </c>
      <c r="I31" s="66">
        <v>0</v>
      </c>
      <c r="J31" s="66">
        <v>0</v>
      </c>
      <c r="K31" s="66">
        <v>0</v>
      </c>
      <c r="L31" s="66">
        <v>0</v>
      </c>
      <c r="M31" s="62">
        <v>1.930752</v>
      </c>
      <c r="N31" s="66">
        <v>2.1964800000000002</v>
      </c>
      <c r="O31" s="66">
        <v>1.8205439999999999</v>
      </c>
      <c r="P31" s="66">
        <v>2.2653439999999998</v>
      </c>
      <c r="Q31" s="66">
        <v>2.2743039999999999</v>
      </c>
      <c r="R31" s="66">
        <v>1.9019520000000001</v>
      </c>
      <c r="S31" s="66">
        <v>0.75712000000000002</v>
      </c>
      <c r="T31" s="66">
        <v>1.5878399999999999</v>
      </c>
      <c r="U31" s="66">
        <v>0</v>
      </c>
      <c r="V31" s="66">
        <v>0</v>
      </c>
      <c r="W31" s="66">
        <v>2.442752</v>
      </c>
      <c r="X31" s="66">
        <v>2.442752</v>
      </c>
      <c r="Y31" s="66">
        <v>1.98336</v>
      </c>
      <c r="Z31" s="66">
        <v>2.090112</v>
      </c>
      <c r="AA31" s="66">
        <v>1.932288</v>
      </c>
      <c r="AB31" s="66">
        <v>2.0819200000000002</v>
      </c>
      <c r="AC31" s="66">
        <v>1.5797760000000001</v>
      </c>
      <c r="AD31" s="66">
        <v>1.910784</v>
      </c>
      <c r="AE31" s="66">
        <v>2.0040960000000001</v>
      </c>
      <c r="AF31" s="66">
        <v>1.172992</v>
      </c>
      <c r="AG31" s="139"/>
      <c r="AH31" s="33" t="s">
        <v>34</v>
      </c>
    </row>
    <row r="32" spans="1:34" ht="21" customHeight="1" x14ac:dyDescent="0.3">
      <c r="A32" s="7" t="s">
        <v>27</v>
      </c>
      <c r="B32" s="138">
        <v>0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2.4172699999999998</v>
      </c>
      <c r="J32" s="138">
        <v>0.807114</v>
      </c>
      <c r="K32" s="138">
        <v>2.059456</v>
      </c>
      <c r="L32" s="138">
        <v>0.51852799999999999</v>
      </c>
      <c r="M32" s="62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1.195136</v>
      </c>
      <c r="V32" s="138">
        <v>2.0138240000000001</v>
      </c>
      <c r="W32" s="138">
        <v>0</v>
      </c>
      <c r="X32" s="138"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40">
        <f>SUM(B32:AF32)</f>
        <v>9.0113279999999989</v>
      </c>
      <c r="AH32" s="115">
        <v>-0.5</v>
      </c>
    </row>
    <row r="33" spans="1:33" ht="21" customHeight="1" x14ac:dyDescent="0.3">
      <c r="A33" s="7" t="s">
        <v>4</v>
      </c>
      <c r="B33" s="72">
        <v>1.3249999999999318</v>
      </c>
      <c r="C33" s="138">
        <v>1.3979000000000497</v>
      </c>
      <c r="D33" s="138">
        <v>1.4177999999999429</v>
      </c>
      <c r="E33" s="138">
        <v>1.3946000000000822</v>
      </c>
      <c r="F33" s="138">
        <v>1.5733999999999924</v>
      </c>
      <c r="G33" s="138">
        <v>1.3269000000000233</v>
      </c>
      <c r="H33" s="138">
        <v>1.0817999999999302</v>
      </c>
      <c r="I33" s="138">
        <v>0.60009999999999764</v>
      </c>
      <c r="J33" s="72">
        <v>1.4275000000000091</v>
      </c>
      <c r="K33" s="72">
        <v>1.4103999999999814</v>
      </c>
      <c r="L33" s="72">
        <v>1.4530000000000882</v>
      </c>
      <c r="M33" s="62">
        <v>1.5940999999999121</v>
      </c>
      <c r="N33" s="72">
        <v>1.4139000000000124</v>
      </c>
      <c r="O33" s="72">
        <v>1.3541000000000167</v>
      </c>
      <c r="P33" s="72">
        <v>1.2910000000000537</v>
      </c>
      <c r="Q33" s="72">
        <v>1.4103999999999814</v>
      </c>
      <c r="R33" s="138">
        <v>1.3899999999999864</v>
      </c>
      <c r="S33" s="138">
        <v>1.4609000000000376</v>
      </c>
      <c r="T33" s="138">
        <v>1.35</v>
      </c>
      <c r="U33" s="138">
        <v>1.35</v>
      </c>
      <c r="V33" s="138">
        <v>2.0828000000000202</v>
      </c>
      <c r="W33" s="138">
        <v>1.3848000000000411</v>
      </c>
      <c r="X33" s="138">
        <v>1.5176999999999907</v>
      </c>
      <c r="Y33" s="138">
        <v>1.3683999999999514</v>
      </c>
      <c r="Z33" s="138">
        <v>1.3888000000000602</v>
      </c>
      <c r="AA33" s="138">
        <v>1.4461999999999762</v>
      </c>
      <c r="AB33" s="138">
        <v>1.2471000000000458</v>
      </c>
      <c r="AC33" s="138">
        <v>1.3802999999999201</v>
      </c>
      <c r="AD33" s="138">
        <v>1.4262999999999693</v>
      </c>
      <c r="AE33" s="138">
        <v>1.3992000000000644</v>
      </c>
      <c r="AF33" s="138">
        <v>1.4116000000000213</v>
      </c>
      <c r="AG33" s="139"/>
    </row>
    <row r="34" spans="1:33" ht="21" customHeight="1" x14ac:dyDescent="0.3">
      <c r="A34" s="7" t="s">
        <v>13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113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/>
    </row>
    <row r="35" spans="1:33" ht="21" customHeight="1" x14ac:dyDescent="0.3">
      <c r="A35" s="7" t="s">
        <v>10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113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/>
    </row>
    <row r="36" spans="1:33" ht="21" customHeight="1" x14ac:dyDescent="0.3">
      <c r="A36" s="8"/>
      <c r="B36" s="113">
        <f t="shared" ref="B36:AE36" si="3">SUM(B31:B35)</f>
        <v>3.7601999999999318</v>
      </c>
      <c r="C36" s="113">
        <f t="shared" si="3"/>
        <v>2.8508280000000497</v>
      </c>
      <c r="D36" s="113">
        <f t="shared" si="3"/>
        <v>2.5854159999999426</v>
      </c>
      <c r="E36" s="113">
        <f t="shared" si="3"/>
        <v>2.6065040000000823</v>
      </c>
      <c r="F36" s="113">
        <f t="shared" si="3"/>
        <v>3.1273199999999921</v>
      </c>
      <c r="G36" s="113">
        <f t="shared" si="3"/>
        <v>2.1866760000000234</v>
      </c>
      <c r="H36" s="113">
        <f t="shared" si="3"/>
        <v>2.8062159999999299</v>
      </c>
      <c r="I36" s="113">
        <f t="shared" si="3"/>
        <v>3.0173699999999974</v>
      </c>
      <c r="J36" s="113">
        <f t="shared" si="3"/>
        <v>2.234614000000009</v>
      </c>
      <c r="K36" s="113">
        <f t="shared" si="3"/>
        <v>3.4698559999999814</v>
      </c>
      <c r="L36" s="113">
        <f t="shared" si="3"/>
        <v>1.9715280000000881</v>
      </c>
      <c r="M36" s="113">
        <f t="shared" si="3"/>
        <v>3.5248519999999122</v>
      </c>
      <c r="N36" s="113">
        <f t="shared" si="3"/>
        <v>3.6103800000000126</v>
      </c>
      <c r="O36" s="113">
        <f t="shared" si="3"/>
        <v>3.1746440000000167</v>
      </c>
      <c r="P36" s="113">
        <f t="shared" si="3"/>
        <v>3.5563440000000535</v>
      </c>
      <c r="Q36" s="113">
        <f t="shared" si="3"/>
        <v>3.6847039999999813</v>
      </c>
      <c r="R36" s="113">
        <f t="shared" si="3"/>
        <v>3.2919519999999864</v>
      </c>
      <c r="S36" s="113">
        <f t="shared" si="3"/>
        <v>2.2180200000000374</v>
      </c>
      <c r="T36" s="113">
        <f t="shared" si="3"/>
        <v>2.93784</v>
      </c>
      <c r="U36" s="113">
        <f t="shared" si="3"/>
        <v>2.5451360000000003</v>
      </c>
      <c r="V36" s="113">
        <f t="shared" si="3"/>
        <v>4.0966240000000198</v>
      </c>
      <c r="W36" s="113">
        <f t="shared" si="3"/>
        <v>3.8275520000000411</v>
      </c>
      <c r="X36" s="113">
        <f t="shared" si="3"/>
        <v>3.9604519999999908</v>
      </c>
      <c r="Y36" s="113">
        <f t="shared" si="3"/>
        <v>3.3517599999999517</v>
      </c>
      <c r="Z36" s="113">
        <f t="shared" si="3"/>
        <v>3.4789120000000602</v>
      </c>
      <c r="AA36" s="113">
        <f t="shared" si="3"/>
        <v>3.378487999999976</v>
      </c>
      <c r="AB36" s="113">
        <f t="shared" si="3"/>
        <v>3.3290200000000461</v>
      </c>
      <c r="AC36" s="113">
        <f t="shared" si="3"/>
        <v>2.96007599999992</v>
      </c>
      <c r="AD36" s="113">
        <f t="shared" si="3"/>
        <v>3.3370839999999693</v>
      </c>
      <c r="AE36" s="113">
        <f t="shared" si="3"/>
        <v>3.4032960000000645</v>
      </c>
      <c r="AF36" s="113">
        <f>SUM(AF31:AF35)</f>
        <v>2.5845920000000211</v>
      </c>
      <c r="AG36" s="113">
        <f>AVERAGE(B36:AE36)</f>
        <v>3.142788800000003</v>
      </c>
    </row>
    <row r="37" spans="1:33" ht="21" customHeight="1" x14ac:dyDescent="0.3">
      <c r="A37" s="8" t="s">
        <v>30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113"/>
    </row>
    <row r="38" spans="1:33" ht="21" customHeight="1" x14ac:dyDescent="0.3">
      <c r="A38" s="7" t="s">
        <v>4</v>
      </c>
      <c r="B38" s="162">
        <v>0.3</v>
      </c>
      <c r="C38" s="162">
        <v>0.3</v>
      </c>
      <c r="D38" s="162">
        <v>0.5</v>
      </c>
      <c r="E38" s="162">
        <v>0.2</v>
      </c>
      <c r="F38" s="162">
        <v>0.6</v>
      </c>
      <c r="G38" s="162">
        <v>0.3</v>
      </c>
      <c r="H38" s="162">
        <v>0.5</v>
      </c>
      <c r="I38" s="162">
        <v>0.4</v>
      </c>
      <c r="J38" s="162">
        <v>0.3</v>
      </c>
      <c r="K38" s="162">
        <v>0.4</v>
      </c>
      <c r="L38" s="162">
        <v>0.3</v>
      </c>
      <c r="M38" s="162">
        <v>0.4</v>
      </c>
      <c r="N38" s="162">
        <v>0.4</v>
      </c>
      <c r="O38" s="162">
        <v>0.5</v>
      </c>
      <c r="P38" s="162">
        <v>0.4</v>
      </c>
      <c r="Q38" s="162">
        <v>0.4</v>
      </c>
      <c r="R38" s="162">
        <v>0.3</v>
      </c>
      <c r="S38" s="162">
        <v>0.4</v>
      </c>
      <c r="T38" s="162">
        <v>0.4</v>
      </c>
      <c r="U38" s="162">
        <v>0.5</v>
      </c>
      <c r="V38" s="162">
        <v>0.5</v>
      </c>
      <c r="W38" s="162">
        <v>0.4</v>
      </c>
      <c r="X38" s="162">
        <v>0.4</v>
      </c>
      <c r="Y38" s="162">
        <v>0.4</v>
      </c>
      <c r="Z38" s="162">
        <v>0.4</v>
      </c>
      <c r="AA38" s="162">
        <v>0.4</v>
      </c>
      <c r="AB38" s="162">
        <v>0.5</v>
      </c>
      <c r="AC38" s="162">
        <v>0.5</v>
      </c>
      <c r="AD38" s="162">
        <v>0.4</v>
      </c>
      <c r="AE38" s="162">
        <v>0.4</v>
      </c>
      <c r="AF38" s="162">
        <v>0.3</v>
      </c>
      <c r="AG38" s="113">
        <f>AVERAGE(C38:AF38)</f>
        <v>0.40333333333333349</v>
      </c>
    </row>
    <row r="39" spans="1:33" ht="21" customHeight="1" x14ac:dyDescent="0.3">
      <c r="A39" s="7" t="s">
        <v>15</v>
      </c>
      <c r="B39" s="68">
        <f t="shared" ref="B39:AF39" si="4">B9+B16+B29+B36+B38</f>
        <v>57.22002724999993</v>
      </c>
      <c r="C39" s="68">
        <f t="shared" si="4"/>
        <v>56.503750250000053</v>
      </c>
      <c r="D39" s="68">
        <f t="shared" si="4"/>
        <v>51.734122499999948</v>
      </c>
      <c r="E39" s="68">
        <f t="shared" si="4"/>
        <v>51.935197500000086</v>
      </c>
      <c r="F39" s="68">
        <f t="shared" si="4"/>
        <v>54.457133999999996</v>
      </c>
      <c r="G39" s="68">
        <f t="shared" si="4"/>
        <v>55.311931250000029</v>
      </c>
      <c r="H39" s="68">
        <f t="shared" si="4"/>
        <v>61.837508249999921</v>
      </c>
      <c r="I39" s="68">
        <f t="shared" si="4"/>
        <v>54.641419750000004</v>
      </c>
      <c r="J39" s="68">
        <f t="shared" si="4"/>
        <v>52.385713250000009</v>
      </c>
      <c r="K39" s="68">
        <f t="shared" si="4"/>
        <v>52.157841499999975</v>
      </c>
      <c r="L39" s="68">
        <f t="shared" si="4"/>
        <v>53.011239750000087</v>
      </c>
      <c r="M39" s="68">
        <f t="shared" si="4"/>
        <v>54.948121499999907</v>
      </c>
      <c r="N39" s="68">
        <f t="shared" si="4"/>
        <v>58.675743750000009</v>
      </c>
      <c r="O39" s="68">
        <f t="shared" si="4"/>
        <v>57.349405000000012</v>
      </c>
      <c r="P39" s="68">
        <f t="shared" si="4"/>
        <v>58.119193000000045</v>
      </c>
      <c r="Q39" s="68">
        <f t="shared" si="4"/>
        <v>58.669742749999976</v>
      </c>
      <c r="R39" s="68">
        <f t="shared" si="4"/>
        <v>57.096916999999983</v>
      </c>
      <c r="S39" s="68">
        <f t="shared" si="4"/>
        <v>56.078588250000031</v>
      </c>
      <c r="T39" s="68">
        <f t="shared" si="4"/>
        <v>54.510300000000001</v>
      </c>
      <c r="U39" s="68">
        <f t="shared" si="4"/>
        <v>58.241455250000001</v>
      </c>
      <c r="V39" s="68">
        <f t="shared" si="4"/>
        <v>60.933519250000018</v>
      </c>
      <c r="W39" s="68">
        <f t="shared" si="4"/>
        <v>59.428160000000041</v>
      </c>
      <c r="X39" s="68">
        <f t="shared" si="4"/>
        <v>61.024075499999988</v>
      </c>
      <c r="Y39" s="68">
        <f t="shared" si="4"/>
        <v>60.052383249999949</v>
      </c>
      <c r="Z39" s="68">
        <f t="shared" si="4"/>
        <v>61.624345000000055</v>
      </c>
      <c r="AA39" s="68">
        <f t="shared" si="4"/>
        <v>59.069186999999978</v>
      </c>
      <c r="AB39" s="68">
        <f t="shared" si="4"/>
        <v>61.745700250000041</v>
      </c>
      <c r="AC39" s="68">
        <f t="shared" si="4"/>
        <v>59.261644249999918</v>
      </c>
      <c r="AD39" s="68">
        <f t="shared" si="4"/>
        <v>57.419439499999967</v>
      </c>
      <c r="AE39" s="68">
        <f t="shared" si="4"/>
        <v>57.821568750000061</v>
      </c>
      <c r="AF39" s="68">
        <f t="shared" si="4"/>
        <v>56.035732750000015</v>
      </c>
      <c r="AG39" s="113">
        <f>AVERAGE(C39:AF39)</f>
        <v>57.069369333333348</v>
      </c>
    </row>
    <row r="40" spans="1:33" ht="21" customHeight="1" x14ac:dyDescent="0.3">
      <c r="A40" s="7" t="s">
        <v>16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</row>
    <row r="41" spans="1:33" ht="21" customHeight="1" x14ac:dyDescent="0.3">
      <c r="A41" s="8" t="s">
        <v>20</v>
      </c>
      <c r="B41" s="113">
        <f t="shared" ref="B41:AE41" si="5">B39-B40</f>
        <v>57.22002724999993</v>
      </c>
      <c r="C41" s="113">
        <f t="shared" si="5"/>
        <v>56.503750250000053</v>
      </c>
      <c r="D41" s="113">
        <f t="shared" si="5"/>
        <v>51.734122499999948</v>
      </c>
      <c r="E41" s="113">
        <f t="shared" si="5"/>
        <v>51.935197500000086</v>
      </c>
      <c r="F41" s="113">
        <f t="shared" si="5"/>
        <v>54.457133999999996</v>
      </c>
      <c r="G41" s="113">
        <f t="shared" si="5"/>
        <v>55.311931250000029</v>
      </c>
      <c r="H41" s="113">
        <f t="shared" si="5"/>
        <v>61.837508249999921</v>
      </c>
      <c r="I41" s="113">
        <f t="shared" si="5"/>
        <v>54.641419750000004</v>
      </c>
      <c r="J41" s="113">
        <f t="shared" si="5"/>
        <v>52.385713250000009</v>
      </c>
      <c r="K41" s="113">
        <f t="shared" si="5"/>
        <v>52.157841499999975</v>
      </c>
      <c r="L41" s="113">
        <f t="shared" si="5"/>
        <v>53.011239750000087</v>
      </c>
      <c r="M41" s="113">
        <f t="shared" si="5"/>
        <v>54.948121499999907</v>
      </c>
      <c r="N41" s="113">
        <f t="shared" si="5"/>
        <v>58.675743750000009</v>
      </c>
      <c r="O41" s="113">
        <f t="shared" si="5"/>
        <v>57.349405000000012</v>
      </c>
      <c r="P41" s="113">
        <f t="shared" si="5"/>
        <v>58.119193000000045</v>
      </c>
      <c r="Q41" s="113">
        <f t="shared" si="5"/>
        <v>58.669742749999976</v>
      </c>
      <c r="R41" s="113">
        <f t="shared" si="5"/>
        <v>57.096916999999983</v>
      </c>
      <c r="S41" s="113">
        <f t="shared" si="5"/>
        <v>56.078588250000031</v>
      </c>
      <c r="T41" s="113">
        <f t="shared" si="5"/>
        <v>54.510300000000001</v>
      </c>
      <c r="U41" s="113">
        <f t="shared" si="5"/>
        <v>58.241455250000001</v>
      </c>
      <c r="V41" s="113">
        <f t="shared" si="5"/>
        <v>60.933519250000018</v>
      </c>
      <c r="W41" s="113">
        <f t="shared" si="5"/>
        <v>59.428160000000041</v>
      </c>
      <c r="X41" s="113">
        <f t="shared" si="5"/>
        <v>61.024075499999988</v>
      </c>
      <c r="Y41" s="113">
        <f t="shared" si="5"/>
        <v>60.052383249999949</v>
      </c>
      <c r="Z41" s="113">
        <f t="shared" si="5"/>
        <v>61.624345000000055</v>
      </c>
      <c r="AA41" s="113">
        <f t="shared" si="5"/>
        <v>59.069186999999978</v>
      </c>
      <c r="AB41" s="113">
        <f t="shared" si="5"/>
        <v>61.745700250000041</v>
      </c>
      <c r="AC41" s="113">
        <f t="shared" si="5"/>
        <v>59.261644249999918</v>
      </c>
      <c r="AD41" s="113">
        <f t="shared" si="5"/>
        <v>57.419439499999967</v>
      </c>
      <c r="AE41" s="113">
        <f t="shared" si="5"/>
        <v>57.821568750000061</v>
      </c>
      <c r="AF41" s="113">
        <f>AF39-AF40</f>
        <v>56.035732750000015</v>
      </c>
      <c r="AG41" s="113">
        <f>AVERAGE(B41:AF41)</f>
        <v>57.074229266129038</v>
      </c>
    </row>
    <row r="42" spans="1:33" x14ac:dyDescent="0.3">
      <c r="A42" s="8"/>
      <c r="B42" s="18"/>
      <c r="C42" s="19"/>
      <c r="D42" s="19"/>
      <c r="E42" s="19"/>
      <c r="F42" s="19"/>
      <c r="G42" s="19"/>
      <c r="H42" s="15"/>
      <c r="I42" s="9"/>
      <c r="J42" s="9"/>
      <c r="K42" s="9"/>
      <c r="L42" s="9"/>
      <c r="M42" s="9"/>
      <c r="N42" s="9"/>
      <c r="O42" s="9"/>
      <c r="P42" s="9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x14ac:dyDescent="0.3">
      <c r="A43" s="31" t="s">
        <v>32</v>
      </c>
      <c r="B43" s="11"/>
      <c r="C43" s="11"/>
      <c r="D43" s="11"/>
      <c r="E43" s="11"/>
      <c r="F43" s="11"/>
      <c r="G43" s="11"/>
      <c r="H43" s="11"/>
      <c r="I43" s="14"/>
      <c r="J43" s="14"/>
      <c r="K43" s="14"/>
      <c r="L43" s="14"/>
      <c r="M43" s="14"/>
      <c r="N43" s="14"/>
      <c r="O43" s="14"/>
      <c r="P43" s="14"/>
      <c r="Q43" s="15"/>
      <c r="R43" s="15"/>
      <c r="S43" s="11"/>
      <c r="T43" s="11"/>
      <c r="U43" s="11"/>
      <c r="V43" s="11"/>
      <c r="W43" s="11"/>
      <c r="X43" s="11"/>
      <c r="Y43" s="11"/>
      <c r="Z43" s="14"/>
      <c r="AA43" s="14"/>
      <c r="AB43" s="14"/>
      <c r="AC43" s="14"/>
      <c r="AD43" s="14"/>
      <c r="AE43" s="14"/>
      <c r="AF43" s="14"/>
      <c r="AG43" s="14"/>
    </row>
    <row r="44" spans="1:33" x14ac:dyDescent="0.3">
      <c r="A44" s="49" t="s">
        <v>33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66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16"/>
    </row>
    <row r="45" spans="1:33" x14ac:dyDescent="0.3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66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</row>
    <row r="46" spans="1:33" x14ac:dyDescent="0.3">
      <c r="B46" s="71"/>
      <c r="C46" s="70"/>
      <c r="D46" s="70"/>
      <c r="E46" s="70"/>
      <c r="F46" s="70"/>
      <c r="G46" s="70"/>
      <c r="H46" s="70"/>
      <c r="I46" s="70"/>
      <c r="J46" s="72"/>
      <c r="K46" s="72"/>
      <c r="L46" s="72"/>
      <c r="M46" s="71"/>
      <c r="N46" s="117"/>
      <c r="O46" s="71"/>
      <c r="P46" s="71"/>
      <c r="Q46" s="71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</row>
    <row r="47" spans="1:33" x14ac:dyDescent="0.3">
      <c r="N47" s="66"/>
    </row>
    <row r="48" spans="1:33" x14ac:dyDescent="0.3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</row>
    <row r="49" spans="2:32" x14ac:dyDescent="0.3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</row>
    <row r="50" spans="2:32" x14ac:dyDescent="0.3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</row>
    <row r="51" spans="2:32" x14ac:dyDescent="0.3">
      <c r="N51" s="66"/>
    </row>
    <row r="52" spans="2:32" x14ac:dyDescent="0.3">
      <c r="N52" s="66"/>
    </row>
    <row r="53" spans="2:32" x14ac:dyDescent="0.3">
      <c r="N53" s="66"/>
    </row>
    <row r="54" spans="2:32" x14ac:dyDescent="0.3">
      <c r="N54" s="66"/>
    </row>
    <row r="55" spans="2:32" x14ac:dyDescent="0.3">
      <c r="N55" s="66"/>
    </row>
    <row r="56" spans="2:32" x14ac:dyDescent="0.3">
      <c r="N56" s="66"/>
    </row>
    <row r="57" spans="2:32" x14ac:dyDescent="0.3">
      <c r="N57" s="66"/>
    </row>
    <row r="58" spans="2:32" x14ac:dyDescent="0.3">
      <c r="N58" s="66"/>
    </row>
    <row r="59" spans="2:32" x14ac:dyDescent="0.3">
      <c r="N59" s="66"/>
    </row>
    <row r="60" spans="2:32" x14ac:dyDescent="0.3">
      <c r="N60" s="66"/>
    </row>
    <row r="61" spans="2:32" x14ac:dyDescent="0.3">
      <c r="N61" s="66"/>
    </row>
    <row r="62" spans="2:32" x14ac:dyDescent="0.3">
      <c r="N62" s="66"/>
    </row>
    <row r="63" spans="2:32" x14ac:dyDescent="0.3">
      <c r="N63" s="66"/>
    </row>
    <row r="64" spans="2:32" x14ac:dyDescent="0.3">
      <c r="N64" s="66"/>
    </row>
    <row r="65" spans="14:14" x14ac:dyDescent="0.3">
      <c r="N65" s="66"/>
    </row>
    <row r="66" spans="14:14" x14ac:dyDescent="0.3">
      <c r="N66" s="66"/>
    </row>
    <row r="67" spans="14:14" x14ac:dyDescent="0.3">
      <c r="N67" s="66"/>
    </row>
    <row r="68" spans="14:14" x14ac:dyDescent="0.3">
      <c r="N68" s="66"/>
    </row>
    <row r="69" spans="14:14" x14ac:dyDescent="0.3">
      <c r="N69" s="66"/>
    </row>
    <row r="70" spans="14:14" x14ac:dyDescent="0.3">
      <c r="N70" s="66"/>
    </row>
    <row r="71" spans="14:14" x14ac:dyDescent="0.3">
      <c r="N71" s="66"/>
    </row>
    <row r="72" spans="14:14" x14ac:dyDescent="0.3">
      <c r="N72" s="66"/>
    </row>
    <row r="73" spans="14:14" x14ac:dyDescent="0.3">
      <c r="N73" s="66"/>
    </row>
    <row r="74" spans="14:14" x14ac:dyDescent="0.3">
      <c r="N74" s="66"/>
    </row>
  </sheetData>
  <phoneticPr fontId="19" type="noConversion"/>
  <pageMargins left="0.35" right="0.21" top="0.51" bottom="0.51" header="0.5" footer="0.5"/>
  <pageSetup scale="35" orientation="landscape" horizontalDpi="429496729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43"/>
  <sheetViews>
    <sheetView tabSelected="1" zoomScale="50" zoomScaleNormal="50" zoomScalePageLayoutView="50" workbookViewId="0">
      <pane xSplit="1" ySplit="4" topLeftCell="B5" activePane="bottomRight" state="frozen"/>
      <selection pane="topRight" activeCell="B1" sqref="B1"/>
      <selection pane="bottomLeft" activeCell="A12" sqref="A12"/>
      <selection pane="bottomRight" activeCell="B40" sqref="B40:AF40"/>
    </sheetView>
  </sheetViews>
  <sheetFormatPr defaultColWidth="11.5546875" defaultRowHeight="20.25" customHeight="1" x14ac:dyDescent="0.3"/>
  <cols>
    <col min="1" max="1" width="32.21875" style="12" customWidth="1"/>
    <col min="2" max="32" width="8.21875" style="12" customWidth="1"/>
    <col min="33" max="33" width="9.77734375" style="12" customWidth="1"/>
    <col min="34" max="34" width="17.21875" style="12" customWidth="1"/>
    <col min="35" max="16384" width="11.5546875" style="12"/>
  </cols>
  <sheetData>
    <row r="1" spans="1:34" ht="21" customHeight="1" x14ac:dyDescent="0.3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4" ht="21" customHeight="1" x14ac:dyDescent="0.3">
      <c r="A2" s="1">
        <v>44774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4" ht="21" customHeight="1" x14ac:dyDescent="0.3">
      <c r="A3" s="3" t="s">
        <v>19</v>
      </c>
      <c r="Z3" s="4"/>
      <c r="AA3" s="17"/>
      <c r="AB3" s="4"/>
      <c r="AC3" s="4"/>
      <c r="AD3" s="4"/>
      <c r="AE3" s="4"/>
      <c r="AF3" s="4"/>
      <c r="AG3" s="4"/>
      <c r="AH3" s="151" t="s">
        <v>39</v>
      </c>
    </row>
    <row r="4" spans="1:34" ht="21" customHeight="1" x14ac:dyDescent="0.3">
      <c r="A4" s="7"/>
      <c r="B4" s="136">
        <v>1</v>
      </c>
      <c r="C4" s="136">
        <v>2</v>
      </c>
      <c r="D4" s="136">
        <v>3</v>
      </c>
      <c r="E4" s="136">
        <v>4</v>
      </c>
      <c r="F4" s="136">
        <v>5</v>
      </c>
      <c r="G4" s="136">
        <v>6</v>
      </c>
      <c r="H4" s="136">
        <v>7</v>
      </c>
      <c r="I4" s="136">
        <v>8</v>
      </c>
      <c r="J4" s="136">
        <v>9</v>
      </c>
      <c r="K4" s="136">
        <v>10</v>
      </c>
      <c r="L4" s="136">
        <v>11</v>
      </c>
      <c r="M4" s="136">
        <v>12</v>
      </c>
      <c r="N4" s="136">
        <v>13</v>
      </c>
      <c r="O4" s="136">
        <v>14</v>
      </c>
      <c r="P4" s="136">
        <v>15</v>
      </c>
      <c r="Q4" s="134">
        <v>16</v>
      </c>
      <c r="R4" s="134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34">
        <v>25</v>
      </c>
      <c r="AA4" s="134">
        <v>26</v>
      </c>
      <c r="AB4" s="134">
        <v>27</v>
      </c>
      <c r="AC4" s="134">
        <v>28</v>
      </c>
      <c r="AD4" s="134">
        <v>29</v>
      </c>
      <c r="AE4" s="134">
        <v>30</v>
      </c>
      <c r="AF4" s="134">
        <v>31</v>
      </c>
      <c r="AG4" s="134" t="s">
        <v>28</v>
      </c>
      <c r="AH4" s="151" t="s">
        <v>38</v>
      </c>
    </row>
    <row r="5" spans="1:34" ht="21" customHeight="1" x14ac:dyDescent="0.3">
      <c r="A5" s="8" t="s">
        <v>0</v>
      </c>
      <c r="B5" s="141"/>
      <c r="C5" s="141"/>
      <c r="D5" s="141"/>
      <c r="E5" s="141"/>
      <c r="F5" s="141"/>
      <c r="G5" s="141"/>
      <c r="H5" s="141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1"/>
      <c r="T5" s="141"/>
      <c r="U5" s="141"/>
      <c r="V5" s="141"/>
      <c r="W5" s="141"/>
      <c r="X5" s="141"/>
      <c r="Y5" s="141"/>
      <c r="Z5" s="142"/>
      <c r="AA5" s="142"/>
      <c r="AB5" s="142"/>
      <c r="AC5" s="142"/>
      <c r="AD5" s="142"/>
      <c r="AE5" s="142"/>
      <c r="AF5" s="142"/>
      <c r="AG5" s="143"/>
      <c r="AH5" s="33"/>
    </row>
    <row r="6" spans="1:34" ht="21" customHeight="1" x14ac:dyDescent="0.3">
      <c r="A6" s="7" t="s">
        <v>1</v>
      </c>
      <c r="B6" s="170">
        <v>4.1332380000000004</v>
      </c>
      <c r="C6" s="170">
        <v>5.8277260000000002</v>
      </c>
      <c r="D6" s="170">
        <v>5.0030169999999998</v>
      </c>
      <c r="E6" s="170">
        <v>4.9404769999999996</v>
      </c>
      <c r="F6" s="170">
        <v>4.9646179999999998</v>
      </c>
      <c r="G6" s="170">
        <v>3.6597189999999999</v>
      </c>
      <c r="H6" s="170">
        <v>5.654515</v>
      </c>
      <c r="I6" s="170">
        <v>4.95648</v>
      </c>
      <c r="J6" s="170">
        <v>4.9896029999999998</v>
      </c>
      <c r="K6" s="170">
        <v>4.975117</v>
      </c>
      <c r="L6" s="170">
        <v>4.2888340000000005</v>
      </c>
      <c r="M6" s="170">
        <v>5.8895160000000004</v>
      </c>
      <c r="N6" s="170">
        <v>5.0055430000000003</v>
      </c>
      <c r="O6" s="170">
        <v>4.8282439999999998</v>
      </c>
      <c r="P6" s="170">
        <v>2.7924170000000004</v>
      </c>
      <c r="Q6" s="170">
        <v>2.656863</v>
      </c>
      <c r="R6" s="170">
        <v>2.656352</v>
      </c>
      <c r="S6" s="170">
        <v>2.187271</v>
      </c>
      <c r="T6" s="170">
        <v>2.621299</v>
      </c>
      <c r="U6" s="170">
        <v>6.7415390000000004</v>
      </c>
      <c r="V6" s="170">
        <v>4.4779200000000001</v>
      </c>
      <c r="W6" s="170">
        <v>3.4749829999999999</v>
      </c>
      <c r="X6" s="170">
        <v>6.7736749999999999</v>
      </c>
      <c r="Y6" s="170">
        <v>2.91662</v>
      </c>
      <c r="Z6" s="170">
        <v>5.7977340000000002</v>
      </c>
      <c r="AA6" s="170">
        <v>3.274073</v>
      </c>
      <c r="AB6" s="170">
        <v>3.4494419999999999</v>
      </c>
      <c r="AC6" s="170">
        <v>4.5046489999999997</v>
      </c>
      <c r="AD6" s="170">
        <v>5.2</v>
      </c>
      <c r="AE6" s="170">
        <v>5.7</v>
      </c>
      <c r="AF6" s="170">
        <v>5.4</v>
      </c>
      <c r="AG6" s="62"/>
      <c r="AH6" s="33" t="s">
        <v>35</v>
      </c>
    </row>
    <row r="7" spans="1:34" ht="21" customHeight="1" x14ac:dyDescent="0.3">
      <c r="A7" s="7" t="s">
        <v>2</v>
      </c>
      <c r="B7" s="170">
        <v>11.878214249999997</v>
      </c>
      <c r="C7" s="170">
        <v>12.7382385</v>
      </c>
      <c r="D7" s="170">
        <v>12.435910250000001</v>
      </c>
      <c r="E7" s="170">
        <v>13.307479250000002</v>
      </c>
      <c r="F7" s="170">
        <v>12.567886</v>
      </c>
      <c r="G7" s="170">
        <v>11.761061250000001</v>
      </c>
      <c r="H7" s="170">
        <v>12.506089799999998</v>
      </c>
      <c r="I7" s="170">
        <v>13.288905999999999</v>
      </c>
      <c r="J7" s="170">
        <v>13.6238385</v>
      </c>
      <c r="K7" s="170">
        <v>12.899195749999999</v>
      </c>
      <c r="L7" s="170">
        <v>11.218296749999999</v>
      </c>
      <c r="M7" s="170">
        <v>12.157248499999998</v>
      </c>
      <c r="N7" s="170">
        <v>11.615477</v>
      </c>
      <c r="O7" s="170">
        <v>12.257345500000001</v>
      </c>
      <c r="P7" s="170">
        <v>12.836094749999999</v>
      </c>
      <c r="Q7" s="170">
        <v>14.67994375</v>
      </c>
      <c r="R7" s="170">
        <v>14.686162749999999</v>
      </c>
      <c r="S7" s="170">
        <v>14.059003749999999</v>
      </c>
      <c r="T7" s="170">
        <v>15.095804749999999</v>
      </c>
      <c r="U7" s="170">
        <v>13.054781999999999</v>
      </c>
      <c r="V7" s="170">
        <v>12.365579</v>
      </c>
      <c r="W7" s="170">
        <v>11.891646250000001</v>
      </c>
      <c r="X7" s="170">
        <v>11.85071275</v>
      </c>
      <c r="Y7" s="170">
        <v>11.893322</v>
      </c>
      <c r="Z7" s="170">
        <v>12.654993999999999</v>
      </c>
      <c r="AA7" s="170">
        <v>13.287330750000001</v>
      </c>
      <c r="AB7" s="170">
        <v>12.211609249999999</v>
      </c>
      <c r="AC7" s="170">
        <v>12.999948</v>
      </c>
      <c r="AD7" s="170">
        <v>13.5</v>
      </c>
      <c r="AE7" s="170">
        <v>13.2</v>
      </c>
      <c r="AF7" s="170">
        <v>12.8</v>
      </c>
      <c r="AG7" s="62"/>
      <c r="AH7" s="33" t="s">
        <v>34</v>
      </c>
    </row>
    <row r="8" spans="1:34" ht="21" customHeight="1" x14ac:dyDescent="0.3">
      <c r="A8" s="7"/>
      <c r="B8" s="121">
        <f t="shared" ref="B8:AF8" si="0">SUM(B6:B7)</f>
        <v>16.011452249999998</v>
      </c>
      <c r="C8" s="121">
        <f t="shared" si="0"/>
        <v>18.5659645</v>
      </c>
      <c r="D8" s="121">
        <f t="shared" si="0"/>
        <v>17.438927249999999</v>
      </c>
      <c r="E8" s="121">
        <f t="shared" si="0"/>
        <v>18.247956250000001</v>
      </c>
      <c r="F8" s="121">
        <f t="shared" si="0"/>
        <v>17.532503999999999</v>
      </c>
      <c r="G8" s="121">
        <f t="shared" si="0"/>
        <v>15.42078025</v>
      </c>
      <c r="H8" s="121">
        <f t="shared" si="0"/>
        <v>18.160604799999998</v>
      </c>
      <c r="I8" s="121">
        <f t="shared" si="0"/>
        <v>18.245386</v>
      </c>
      <c r="J8" s="121">
        <f t="shared" si="0"/>
        <v>18.6134415</v>
      </c>
      <c r="K8" s="121">
        <f t="shared" si="0"/>
        <v>17.874312749999998</v>
      </c>
      <c r="L8" s="121">
        <f t="shared" si="0"/>
        <v>15.507130749999998</v>
      </c>
      <c r="M8" s="121">
        <f t="shared" si="0"/>
        <v>18.046764499999998</v>
      </c>
      <c r="N8" s="121">
        <f t="shared" si="0"/>
        <v>16.621020000000001</v>
      </c>
      <c r="O8" s="121">
        <f t="shared" si="0"/>
        <v>17.085589500000001</v>
      </c>
      <c r="P8" s="121">
        <f t="shared" si="0"/>
        <v>15.628511749999999</v>
      </c>
      <c r="Q8" s="121">
        <f t="shared" si="0"/>
        <v>17.336806750000001</v>
      </c>
      <c r="R8" s="121">
        <f t="shared" si="0"/>
        <v>17.342514749999999</v>
      </c>
      <c r="S8" s="121">
        <f t="shared" si="0"/>
        <v>16.246274749999998</v>
      </c>
      <c r="T8" s="121">
        <f t="shared" si="0"/>
        <v>17.71710375</v>
      </c>
      <c r="U8" s="121">
        <f t="shared" si="0"/>
        <v>19.796320999999999</v>
      </c>
      <c r="V8" s="121">
        <f t="shared" si="0"/>
        <v>16.843499000000001</v>
      </c>
      <c r="W8" s="121">
        <f t="shared" si="0"/>
        <v>15.366629250000001</v>
      </c>
      <c r="X8" s="121">
        <f t="shared" si="0"/>
        <v>18.62438775</v>
      </c>
      <c r="Y8" s="121">
        <f t="shared" si="0"/>
        <v>14.809941999999999</v>
      </c>
      <c r="Z8" s="121">
        <f t="shared" si="0"/>
        <v>18.452728</v>
      </c>
      <c r="AA8" s="121">
        <f t="shared" si="0"/>
        <v>16.56140375</v>
      </c>
      <c r="AB8" s="121">
        <f t="shared" si="0"/>
        <v>15.661051249999998</v>
      </c>
      <c r="AC8" s="121">
        <f t="shared" si="0"/>
        <v>17.504597</v>
      </c>
      <c r="AD8" s="121">
        <f t="shared" si="0"/>
        <v>18.7</v>
      </c>
      <c r="AE8" s="121">
        <f t="shared" si="0"/>
        <v>18.899999999999999</v>
      </c>
      <c r="AF8" s="121">
        <f t="shared" si="0"/>
        <v>18.200000000000003</v>
      </c>
      <c r="AG8" s="113">
        <f>AVERAGE(C8:AF8)</f>
        <v>17.36840509333333</v>
      </c>
      <c r="AH8" s="80">
        <v>87.4</v>
      </c>
    </row>
    <row r="9" spans="1:34" ht="21" customHeight="1" x14ac:dyDescent="0.3">
      <c r="A9" s="8" t="s">
        <v>3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62"/>
      <c r="AH9" s="89"/>
    </row>
    <row r="10" spans="1:34" ht="21" customHeight="1" x14ac:dyDescent="0.3">
      <c r="A10" s="7" t="s">
        <v>18</v>
      </c>
      <c r="B10" s="189">
        <v>17.238</v>
      </c>
      <c r="C10" s="189">
        <v>18.065999999999999</v>
      </c>
      <c r="D10" s="189">
        <v>18.125</v>
      </c>
      <c r="E10" s="189">
        <v>17.698</v>
      </c>
      <c r="F10" s="189">
        <v>17.960999999999999</v>
      </c>
      <c r="G10" s="189">
        <v>18.120999999999999</v>
      </c>
      <c r="H10" s="189">
        <v>18.071000000000002</v>
      </c>
      <c r="I10" s="189">
        <v>18.393000000000001</v>
      </c>
      <c r="J10" s="189">
        <v>18.471</v>
      </c>
      <c r="K10" s="189">
        <v>18.356999999999999</v>
      </c>
      <c r="L10" s="189">
        <v>17.853999999999999</v>
      </c>
      <c r="M10" s="189">
        <v>17.949000000000002</v>
      </c>
      <c r="N10" s="189">
        <v>17.594000000000001</v>
      </c>
      <c r="O10" s="189">
        <v>18.12</v>
      </c>
      <c r="P10" s="189">
        <v>18.361000000000001</v>
      </c>
      <c r="Q10" s="189">
        <v>18.16</v>
      </c>
      <c r="R10" s="189">
        <v>18.123000000000001</v>
      </c>
      <c r="S10" s="189">
        <v>18.231999999999999</v>
      </c>
      <c r="T10" s="189">
        <v>18.010000000000002</v>
      </c>
      <c r="U10" s="189">
        <v>18.315000000000001</v>
      </c>
      <c r="V10" s="189">
        <v>18.247</v>
      </c>
      <c r="W10" s="189">
        <v>18.670999999999999</v>
      </c>
      <c r="X10" s="189">
        <v>18.201000000000001</v>
      </c>
      <c r="Y10" s="189">
        <v>18.190000000000001</v>
      </c>
      <c r="Z10" s="189">
        <v>18.25</v>
      </c>
      <c r="AA10" s="189">
        <v>18.613</v>
      </c>
      <c r="AB10" s="189">
        <v>18.204000000000001</v>
      </c>
      <c r="AC10" s="189">
        <v>18.209</v>
      </c>
      <c r="AD10" s="189">
        <v>18.209</v>
      </c>
      <c r="AE10" s="189">
        <v>18.597000000000001</v>
      </c>
      <c r="AF10" s="189">
        <v>18.809000000000001</v>
      </c>
      <c r="AG10" s="62"/>
      <c r="AH10" s="89" t="s">
        <v>36</v>
      </c>
    </row>
    <row r="11" spans="1:34" ht="21" customHeight="1" x14ac:dyDescent="0.3">
      <c r="A11" s="6" t="s">
        <v>26</v>
      </c>
      <c r="B11" s="189">
        <v>0.53</v>
      </c>
      <c r="C11" s="189">
        <v>0.31900000000000001</v>
      </c>
      <c r="D11" s="189">
        <v>0.81299999999999994</v>
      </c>
      <c r="E11" s="189">
        <v>0.83599999999999997</v>
      </c>
      <c r="F11" s="189">
        <v>0.60099999999999998</v>
      </c>
      <c r="G11" s="189">
        <v>0.58699999999999997</v>
      </c>
      <c r="H11" s="189">
        <v>0.84199999999999997</v>
      </c>
      <c r="I11" s="189">
        <v>0.85</v>
      </c>
      <c r="J11" s="189">
        <v>0.84799999999999998</v>
      </c>
      <c r="K11" s="189">
        <v>0.83399999999999996</v>
      </c>
      <c r="L11" s="189">
        <v>0.84199999999999997</v>
      </c>
      <c r="M11" s="189">
        <v>0.83699999999999997</v>
      </c>
      <c r="N11" s="189">
        <v>0.81200000000000006</v>
      </c>
      <c r="O11" s="189">
        <v>0.58399999999999996</v>
      </c>
      <c r="P11" s="189">
        <v>0.17299999999999999</v>
      </c>
      <c r="Q11" s="189">
        <v>0.38100000000000001</v>
      </c>
      <c r="R11" s="189">
        <v>0.65500000000000003</v>
      </c>
      <c r="S11" s="189">
        <v>1.0835999999999999</v>
      </c>
      <c r="T11" s="189">
        <v>1.0589999999999999</v>
      </c>
      <c r="U11" s="189">
        <v>1.0589999999999999</v>
      </c>
      <c r="V11" s="189">
        <v>0.30099999999999999</v>
      </c>
      <c r="W11" s="189">
        <v>0.33600000000000002</v>
      </c>
      <c r="X11" s="189">
        <v>0.57699999999999996</v>
      </c>
      <c r="Y11" s="189">
        <v>1.05</v>
      </c>
      <c r="Z11" s="189">
        <v>1.024</v>
      </c>
      <c r="AA11" s="189">
        <v>1.05</v>
      </c>
      <c r="AB11" s="189">
        <v>0.32</v>
      </c>
      <c r="AC11" s="189">
        <v>0.52600000000000002</v>
      </c>
      <c r="AD11" s="189">
        <v>0.52600000000000002</v>
      </c>
      <c r="AE11" s="189">
        <v>0.67600000000000005</v>
      </c>
      <c r="AF11" s="189">
        <v>1.0780000000000001</v>
      </c>
      <c r="AG11" s="62"/>
      <c r="AH11" s="114">
        <v>41.1</v>
      </c>
    </row>
    <row r="12" spans="1:34" ht="21" customHeight="1" x14ac:dyDescent="0.3">
      <c r="A12" s="7" t="s">
        <v>5</v>
      </c>
      <c r="B12" s="189">
        <v>0.78600000000000003</v>
      </c>
      <c r="C12" s="189">
        <v>0.72599999999999998</v>
      </c>
      <c r="D12" s="189">
        <v>0.66500000000000004</v>
      </c>
      <c r="E12" s="189">
        <v>0.64200000000000002</v>
      </c>
      <c r="F12" s="189">
        <v>0.628</v>
      </c>
      <c r="G12" s="189">
        <v>0.60499999999999998</v>
      </c>
      <c r="H12" s="189">
        <v>0.625</v>
      </c>
      <c r="I12" s="189">
        <v>0.66900000000000004</v>
      </c>
      <c r="J12" s="189">
        <v>0.74299999999999999</v>
      </c>
      <c r="K12" s="189">
        <v>0.71</v>
      </c>
      <c r="L12" s="189">
        <v>0.69299999999999995</v>
      </c>
      <c r="M12" s="189">
        <v>0.70299999999999996</v>
      </c>
      <c r="N12" s="189">
        <v>0.70199999999999996</v>
      </c>
      <c r="O12" s="189">
        <v>0.70299999999999996</v>
      </c>
      <c r="P12" s="189">
        <v>0.69099999999999995</v>
      </c>
      <c r="Q12" s="189">
        <v>0.69799999999999995</v>
      </c>
      <c r="R12" s="189">
        <v>0.69899999999999995</v>
      </c>
      <c r="S12" s="189">
        <v>0.69099999999999995</v>
      </c>
      <c r="T12" s="189">
        <v>0.68300000000000005</v>
      </c>
      <c r="U12" s="189">
        <v>0.67700000000000005</v>
      </c>
      <c r="V12" s="189">
        <v>0.68700000000000006</v>
      </c>
      <c r="W12" s="189">
        <v>0.70099999999999996</v>
      </c>
      <c r="X12" s="189">
        <v>0.69799999999999995</v>
      </c>
      <c r="Y12" s="189">
        <v>0.67100000000000004</v>
      </c>
      <c r="Z12" s="189">
        <v>0.60899999999999999</v>
      </c>
      <c r="AA12" s="189">
        <v>0.58899999999999997</v>
      </c>
      <c r="AB12" s="189">
        <v>0.58699999999999997</v>
      </c>
      <c r="AC12" s="189">
        <v>0.57799999999999996</v>
      </c>
      <c r="AD12" s="189">
        <v>0.57799999999999996</v>
      </c>
      <c r="AE12" s="189">
        <v>0.60199999999999998</v>
      </c>
      <c r="AF12" s="189">
        <v>0.57699999999999996</v>
      </c>
      <c r="AG12" s="62"/>
      <c r="AH12" s="89"/>
    </row>
    <row r="13" spans="1:34" ht="21" customHeight="1" x14ac:dyDescent="0.3">
      <c r="A13" s="7" t="s">
        <v>6</v>
      </c>
      <c r="B13" s="170">
        <v>0</v>
      </c>
      <c r="C13" s="170">
        <v>0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62"/>
      <c r="AH13" s="89"/>
    </row>
    <row r="14" spans="1:34" ht="21" customHeight="1" x14ac:dyDescent="0.3">
      <c r="A14" s="7" t="s">
        <v>7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0.28199999999999997</v>
      </c>
      <c r="AF14" s="170">
        <v>0.38200000000000001</v>
      </c>
      <c r="AG14" s="62"/>
      <c r="AH14" s="89"/>
    </row>
    <row r="15" spans="1:34" ht="21" customHeight="1" x14ac:dyDescent="0.3">
      <c r="A15" s="7"/>
      <c r="B15" s="121">
        <f t="shared" ref="B15:AF15" si="1">SUM(B10:B14)</f>
        <v>18.554000000000002</v>
      </c>
      <c r="C15" s="121">
        <f t="shared" si="1"/>
        <v>19.110999999999997</v>
      </c>
      <c r="D15" s="121">
        <f t="shared" si="1"/>
        <v>19.602999999999998</v>
      </c>
      <c r="E15" s="121">
        <f t="shared" si="1"/>
        <v>19.175999999999998</v>
      </c>
      <c r="F15" s="121">
        <f t="shared" si="1"/>
        <v>19.189999999999998</v>
      </c>
      <c r="G15" s="121">
        <f t="shared" si="1"/>
        <v>19.312999999999999</v>
      </c>
      <c r="H15" s="121">
        <f t="shared" si="1"/>
        <v>19.538</v>
      </c>
      <c r="I15" s="121">
        <f t="shared" si="1"/>
        <v>19.912000000000003</v>
      </c>
      <c r="J15" s="121">
        <f t="shared" si="1"/>
        <v>20.061999999999998</v>
      </c>
      <c r="K15" s="121">
        <f t="shared" si="1"/>
        <v>19.901</v>
      </c>
      <c r="L15" s="121">
        <f t="shared" si="1"/>
        <v>19.388999999999999</v>
      </c>
      <c r="M15" s="121">
        <f t="shared" si="1"/>
        <v>19.489000000000001</v>
      </c>
      <c r="N15" s="121">
        <f t="shared" si="1"/>
        <v>19.108000000000004</v>
      </c>
      <c r="O15" s="121">
        <f t="shared" si="1"/>
        <v>19.407</v>
      </c>
      <c r="P15" s="121">
        <f t="shared" si="1"/>
        <v>19.224999999999998</v>
      </c>
      <c r="Q15" s="121">
        <f t="shared" si="1"/>
        <v>19.239000000000001</v>
      </c>
      <c r="R15" s="121">
        <f t="shared" si="1"/>
        <v>19.477000000000004</v>
      </c>
      <c r="S15" s="121">
        <f t="shared" si="1"/>
        <v>20.006599999999999</v>
      </c>
      <c r="T15" s="121">
        <f t="shared" si="1"/>
        <v>19.752000000000002</v>
      </c>
      <c r="U15" s="121">
        <f t="shared" si="1"/>
        <v>20.051000000000002</v>
      </c>
      <c r="V15" s="121">
        <f t="shared" si="1"/>
        <v>19.234999999999999</v>
      </c>
      <c r="W15" s="121">
        <f t="shared" si="1"/>
        <v>19.707999999999998</v>
      </c>
      <c r="X15" s="121">
        <f t="shared" si="1"/>
        <v>19.475999999999999</v>
      </c>
      <c r="Y15" s="121">
        <f t="shared" si="1"/>
        <v>19.911000000000001</v>
      </c>
      <c r="Z15" s="121">
        <f t="shared" si="1"/>
        <v>19.883000000000003</v>
      </c>
      <c r="AA15" s="121">
        <f t="shared" si="1"/>
        <v>20.251999999999999</v>
      </c>
      <c r="AB15" s="121">
        <f t="shared" si="1"/>
        <v>19.111000000000001</v>
      </c>
      <c r="AC15" s="121">
        <f t="shared" si="1"/>
        <v>19.312999999999999</v>
      </c>
      <c r="AD15" s="121">
        <f t="shared" si="1"/>
        <v>19.312999999999999</v>
      </c>
      <c r="AE15" s="121">
        <f t="shared" si="1"/>
        <v>20.157</v>
      </c>
      <c r="AF15" s="121">
        <f t="shared" si="1"/>
        <v>20.846</v>
      </c>
      <c r="AG15" s="113">
        <f>AVERAGE(C15:AF15)</f>
        <v>19.605153333333337</v>
      </c>
      <c r="AH15" s="89"/>
    </row>
    <row r="16" spans="1:34" ht="21" customHeight="1" x14ac:dyDescent="0.3">
      <c r="A16" s="34" t="s">
        <v>40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62"/>
      <c r="AH16" s="89"/>
    </row>
    <row r="17" spans="1:34" ht="21" customHeight="1" x14ac:dyDescent="0.3">
      <c r="A17" s="11" t="s">
        <v>8</v>
      </c>
      <c r="B17" s="170">
        <v>13.43</v>
      </c>
      <c r="C17" s="170">
        <v>15.89</v>
      </c>
      <c r="D17" s="170">
        <v>15.39</v>
      </c>
      <c r="E17" s="170">
        <v>13.14</v>
      </c>
      <c r="F17" s="189">
        <v>15.81</v>
      </c>
      <c r="G17" s="189">
        <v>16.350000000000001</v>
      </c>
      <c r="H17" s="189">
        <v>17.18</v>
      </c>
      <c r="I17" s="189">
        <v>16.489999999999998</v>
      </c>
      <c r="J17" s="189">
        <v>15.83</v>
      </c>
      <c r="K17" s="189">
        <v>16</v>
      </c>
      <c r="L17" s="189">
        <v>14.47</v>
      </c>
      <c r="M17" s="189">
        <v>13.02</v>
      </c>
      <c r="N17" s="189">
        <v>14.67</v>
      </c>
      <c r="O17" s="189">
        <v>14.14</v>
      </c>
      <c r="P17" s="189">
        <v>14.14</v>
      </c>
      <c r="Q17" s="189">
        <v>15.54</v>
      </c>
      <c r="R17" s="189">
        <v>15.34</v>
      </c>
      <c r="S17" s="189">
        <v>15.31</v>
      </c>
      <c r="T17" s="189">
        <v>16.39</v>
      </c>
      <c r="U17" s="189">
        <v>17.32</v>
      </c>
      <c r="V17" s="189">
        <v>17.260000000000002</v>
      </c>
      <c r="W17" s="189">
        <v>13.92</v>
      </c>
      <c r="X17" s="189">
        <v>16.440000000000001</v>
      </c>
      <c r="Y17" s="189">
        <v>18</v>
      </c>
      <c r="Z17" s="189">
        <v>16.37</v>
      </c>
      <c r="AA17" s="189">
        <v>17.46</v>
      </c>
      <c r="AB17" s="189">
        <v>18.27</v>
      </c>
      <c r="AC17" s="189">
        <v>17.28</v>
      </c>
      <c r="AD17" s="189">
        <v>17.39</v>
      </c>
      <c r="AE17" s="189">
        <v>17.13</v>
      </c>
      <c r="AF17" s="189">
        <v>17.16</v>
      </c>
      <c r="AG17" s="144"/>
      <c r="AH17" s="89" t="s">
        <v>36</v>
      </c>
    </row>
    <row r="18" spans="1:34" ht="21" customHeight="1" x14ac:dyDescent="0.3">
      <c r="A18" s="15" t="s">
        <v>26</v>
      </c>
      <c r="B18" s="190">
        <v>0.4</v>
      </c>
      <c r="C18" s="190">
        <v>0.4</v>
      </c>
      <c r="D18" s="190">
        <v>0.4</v>
      </c>
      <c r="E18" s="190">
        <v>0.4</v>
      </c>
      <c r="F18" s="190">
        <v>0.4</v>
      </c>
      <c r="G18" s="190">
        <v>0.4</v>
      </c>
      <c r="H18" s="190">
        <v>0.4</v>
      </c>
      <c r="I18" s="190">
        <v>0.4</v>
      </c>
      <c r="J18" s="190">
        <v>0.4</v>
      </c>
      <c r="K18" s="190">
        <v>0.4</v>
      </c>
      <c r="L18" s="190">
        <v>0.4</v>
      </c>
      <c r="M18" s="190">
        <v>0.4</v>
      </c>
      <c r="N18" s="190">
        <v>0.33800000000000002</v>
      </c>
      <c r="O18" s="190">
        <v>0.33800000000000002</v>
      </c>
      <c r="P18" s="190">
        <v>0.33800000000000002</v>
      </c>
      <c r="Q18" s="190">
        <v>0.33800000000000002</v>
      </c>
      <c r="R18" s="190">
        <v>0.33800000000000002</v>
      </c>
      <c r="S18" s="190">
        <v>0.33800000000000002</v>
      </c>
      <c r="T18" s="190">
        <v>0.33800000000000002</v>
      </c>
      <c r="U18" s="190">
        <v>0.33800000000000002</v>
      </c>
      <c r="V18" s="189">
        <v>0</v>
      </c>
      <c r="W18" s="189">
        <v>0</v>
      </c>
      <c r="X18" s="189">
        <v>0</v>
      </c>
      <c r="Y18" s="189">
        <v>0</v>
      </c>
      <c r="Z18" s="189">
        <v>0</v>
      </c>
      <c r="AA18" s="189">
        <v>0</v>
      </c>
      <c r="AB18" s="189">
        <v>0</v>
      </c>
      <c r="AC18" s="189">
        <v>0</v>
      </c>
      <c r="AD18" s="189">
        <v>0</v>
      </c>
      <c r="AE18" s="190">
        <v>0.22900000000000001</v>
      </c>
      <c r="AF18" s="190">
        <v>0.29799999999999999</v>
      </c>
      <c r="AG18" s="144"/>
      <c r="AH18" s="114">
        <v>7.7</v>
      </c>
    </row>
    <row r="19" spans="1:34" ht="21" customHeight="1" x14ac:dyDescent="0.3">
      <c r="A19" s="11" t="s">
        <v>9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44"/>
      <c r="AH19" s="89"/>
    </row>
    <row r="20" spans="1:34" ht="21" customHeight="1" x14ac:dyDescent="0.3">
      <c r="A20" s="11" t="s">
        <v>23</v>
      </c>
      <c r="B20" s="189">
        <v>70</v>
      </c>
      <c r="C20" s="189">
        <v>53</v>
      </c>
      <c r="D20" s="189">
        <v>65</v>
      </c>
      <c r="E20" s="189">
        <v>55</v>
      </c>
      <c r="F20" s="189">
        <v>57</v>
      </c>
      <c r="G20" s="189">
        <v>60</v>
      </c>
      <c r="H20" s="189">
        <v>55</v>
      </c>
      <c r="I20" s="189">
        <v>75</v>
      </c>
      <c r="J20" s="189">
        <v>65</v>
      </c>
      <c r="K20" s="189">
        <v>47</v>
      </c>
      <c r="L20" s="189">
        <v>47</v>
      </c>
      <c r="M20" s="189">
        <v>55</v>
      </c>
      <c r="N20" s="189">
        <v>80</v>
      </c>
      <c r="O20" s="189">
        <v>61</v>
      </c>
      <c r="P20" s="189">
        <v>61</v>
      </c>
      <c r="Q20" s="189">
        <v>73</v>
      </c>
      <c r="R20" s="189">
        <v>58</v>
      </c>
      <c r="S20" s="189">
        <v>76</v>
      </c>
      <c r="T20" s="189">
        <v>68</v>
      </c>
      <c r="U20" s="189">
        <v>61</v>
      </c>
      <c r="V20" s="189">
        <v>62</v>
      </c>
      <c r="W20" s="189">
        <v>63</v>
      </c>
      <c r="X20" s="189">
        <v>50</v>
      </c>
      <c r="Y20" s="189">
        <v>58</v>
      </c>
      <c r="Z20" s="189">
        <v>70</v>
      </c>
      <c r="AA20" s="189">
        <v>67</v>
      </c>
      <c r="AB20" s="189">
        <v>55</v>
      </c>
      <c r="AC20" s="189">
        <v>68</v>
      </c>
      <c r="AD20" s="189">
        <v>63</v>
      </c>
      <c r="AE20" s="189">
        <v>71</v>
      </c>
      <c r="AF20" s="189">
        <v>55</v>
      </c>
      <c r="AG20" s="144"/>
      <c r="AH20" s="89"/>
    </row>
    <row r="21" spans="1:34" ht="21" customHeight="1" x14ac:dyDescent="0.35">
      <c r="A21" s="11" t="s">
        <v>22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91"/>
      <c r="AD21" s="170"/>
      <c r="AE21" s="170">
        <v>460</v>
      </c>
      <c r="AF21" s="170">
        <v>660</v>
      </c>
      <c r="AG21" s="144"/>
      <c r="AH21" s="89"/>
    </row>
    <row r="22" spans="1:34" ht="21" customHeight="1" x14ac:dyDescent="0.35">
      <c r="A22" s="11" t="s">
        <v>24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91"/>
      <c r="AD22" s="170"/>
      <c r="AE22" s="170">
        <v>227</v>
      </c>
      <c r="AF22" s="170">
        <v>610</v>
      </c>
      <c r="AG22" s="144"/>
      <c r="AH22" s="89"/>
    </row>
    <row r="23" spans="1:34" ht="21" customHeight="1" x14ac:dyDescent="0.35">
      <c r="A23" s="11" t="s">
        <v>25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91"/>
      <c r="AD23" s="170"/>
      <c r="AE23" s="170">
        <v>78</v>
      </c>
      <c r="AF23" s="170">
        <v>90</v>
      </c>
      <c r="AG23" s="144"/>
      <c r="AH23" s="33"/>
    </row>
    <row r="24" spans="1:34" ht="21" customHeight="1" x14ac:dyDescent="0.35">
      <c r="A24" s="11" t="s">
        <v>17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91"/>
      <c r="AD24" s="170"/>
      <c r="AE24" s="170"/>
      <c r="AF24" s="170"/>
      <c r="AG24" s="144"/>
      <c r="AH24" s="89"/>
    </row>
    <row r="25" spans="1:34" ht="21" customHeight="1" x14ac:dyDescent="0.3">
      <c r="A25" s="11" t="s">
        <v>5</v>
      </c>
      <c r="B25" s="189">
        <v>0.8</v>
      </c>
      <c r="C25" s="189">
        <v>0.8</v>
      </c>
      <c r="D25" s="189">
        <v>0.8</v>
      </c>
      <c r="E25" s="189">
        <v>0.8</v>
      </c>
      <c r="F25" s="189">
        <v>0.8</v>
      </c>
      <c r="G25" s="189">
        <v>0.8</v>
      </c>
      <c r="H25" s="189">
        <v>0.8</v>
      </c>
      <c r="I25" s="189">
        <v>0.8</v>
      </c>
      <c r="J25" s="189">
        <v>0.8</v>
      </c>
      <c r="K25" s="189">
        <v>0.8</v>
      </c>
      <c r="L25" s="189">
        <v>0.8</v>
      </c>
      <c r="M25" s="189">
        <v>0.8</v>
      </c>
      <c r="N25" s="189">
        <v>0.56000000000000005</v>
      </c>
      <c r="O25" s="189">
        <v>0.56000000000000005</v>
      </c>
      <c r="P25" s="189">
        <v>0.56000000000000005</v>
      </c>
      <c r="Q25" s="189">
        <v>0.56000000000000005</v>
      </c>
      <c r="R25" s="189">
        <v>0.56000000000000005</v>
      </c>
      <c r="S25" s="189">
        <v>0.56000000000000005</v>
      </c>
      <c r="T25" s="189">
        <v>0.56000000000000005</v>
      </c>
      <c r="U25" s="189">
        <v>0.56000000000000005</v>
      </c>
      <c r="V25" s="189">
        <v>0.56000000000000005</v>
      </c>
      <c r="W25" s="189">
        <v>0.45</v>
      </c>
      <c r="X25" s="189">
        <v>0.45</v>
      </c>
      <c r="Y25" s="189">
        <v>0.45</v>
      </c>
      <c r="Z25" s="189">
        <v>0.45</v>
      </c>
      <c r="AA25" s="189">
        <v>0.45</v>
      </c>
      <c r="AB25" s="189">
        <v>0.45</v>
      </c>
      <c r="AC25" s="189">
        <v>0.45</v>
      </c>
      <c r="AD25" s="189">
        <v>0.45</v>
      </c>
      <c r="AE25" s="189">
        <v>0.45</v>
      </c>
      <c r="AF25" s="189">
        <v>0.45</v>
      </c>
      <c r="AG25" s="144"/>
      <c r="AH25" s="89"/>
    </row>
    <row r="26" spans="1:34" ht="21" customHeight="1" x14ac:dyDescent="0.3">
      <c r="A26" s="11" t="s">
        <v>10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62"/>
      <c r="AH26" s="89"/>
    </row>
    <row r="27" spans="1:34" ht="21" customHeight="1" x14ac:dyDescent="0.3">
      <c r="A27" s="11" t="s">
        <v>7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62"/>
      <c r="AH27" s="89"/>
    </row>
    <row r="28" spans="1:34" ht="21" customHeight="1" x14ac:dyDescent="0.3">
      <c r="A28" s="7"/>
      <c r="B28" s="121">
        <f>SUM(B17+B18+B19+B24+B25+B26+B27)</f>
        <v>14.63</v>
      </c>
      <c r="C28" s="121">
        <f t="shared" ref="C28:AF28" si="2">SUM(C17+C18+C19+C24+C25+C26+C27)</f>
        <v>17.09</v>
      </c>
      <c r="D28" s="121">
        <f t="shared" si="2"/>
        <v>16.59</v>
      </c>
      <c r="E28" s="121">
        <f t="shared" si="2"/>
        <v>14.340000000000002</v>
      </c>
      <c r="F28" s="121">
        <f t="shared" si="2"/>
        <v>17.010000000000002</v>
      </c>
      <c r="G28" s="121">
        <f t="shared" si="2"/>
        <v>17.55</v>
      </c>
      <c r="H28" s="121">
        <f t="shared" si="2"/>
        <v>18.38</v>
      </c>
      <c r="I28" s="121">
        <f t="shared" si="2"/>
        <v>17.689999999999998</v>
      </c>
      <c r="J28" s="121">
        <f t="shared" si="2"/>
        <v>17.03</v>
      </c>
      <c r="K28" s="121">
        <f t="shared" si="2"/>
        <v>17.2</v>
      </c>
      <c r="L28" s="121">
        <f t="shared" si="2"/>
        <v>15.670000000000002</v>
      </c>
      <c r="M28" s="121">
        <f t="shared" si="2"/>
        <v>14.22</v>
      </c>
      <c r="N28" s="121">
        <f t="shared" si="2"/>
        <v>15.568</v>
      </c>
      <c r="O28" s="121">
        <f t="shared" si="2"/>
        <v>15.038</v>
      </c>
      <c r="P28" s="121">
        <f t="shared" si="2"/>
        <v>15.038</v>
      </c>
      <c r="Q28" s="121">
        <f t="shared" si="2"/>
        <v>16.437999999999999</v>
      </c>
      <c r="R28" s="121">
        <f t="shared" si="2"/>
        <v>16.238</v>
      </c>
      <c r="S28" s="121">
        <f t="shared" si="2"/>
        <v>16.207999999999998</v>
      </c>
      <c r="T28" s="121">
        <f t="shared" si="2"/>
        <v>17.288</v>
      </c>
      <c r="U28" s="121">
        <f t="shared" si="2"/>
        <v>18.218</v>
      </c>
      <c r="V28" s="121">
        <f t="shared" si="2"/>
        <v>17.82</v>
      </c>
      <c r="W28" s="121">
        <f t="shared" si="2"/>
        <v>14.37</v>
      </c>
      <c r="X28" s="121">
        <f t="shared" si="2"/>
        <v>16.89</v>
      </c>
      <c r="Y28" s="121">
        <f t="shared" si="2"/>
        <v>18.45</v>
      </c>
      <c r="Z28" s="121">
        <f t="shared" si="2"/>
        <v>16.82</v>
      </c>
      <c r="AA28" s="121">
        <f t="shared" si="2"/>
        <v>17.91</v>
      </c>
      <c r="AB28" s="121">
        <f t="shared" si="2"/>
        <v>18.72</v>
      </c>
      <c r="AC28" s="121">
        <f t="shared" si="2"/>
        <v>17.73</v>
      </c>
      <c r="AD28" s="121">
        <f t="shared" si="2"/>
        <v>17.84</v>
      </c>
      <c r="AE28" s="121">
        <f t="shared" si="2"/>
        <v>17.808999999999997</v>
      </c>
      <c r="AF28" s="121">
        <f t="shared" si="2"/>
        <v>17.907999999999998</v>
      </c>
      <c r="AG28" s="113">
        <f>AVERAGE(B28:AF28)</f>
        <v>16.764548387096774</v>
      </c>
      <c r="AH28" s="33"/>
    </row>
    <row r="29" spans="1:34" ht="21" customHeight="1" x14ac:dyDescent="0.3">
      <c r="A29" s="8" t="s">
        <v>11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62"/>
      <c r="AH29" s="33" t="s">
        <v>37</v>
      </c>
    </row>
    <row r="30" spans="1:34" ht="21" customHeight="1" x14ac:dyDescent="0.3">
      <c r="A30" s="7" t="s">
        <v>12</v>
      </c>
      <c r="B30" s="129">
        <v>1.883904</v>
      </c>
      <c r="C30" s="129">
        <v>0.96691199999999999</v>
      </c>
      <c r="D30" s="129">
        <v>1.8677760000000001</v>
      </c>
      <c r="E30" s="129">
        <v>0.79347199999999996</v>
      </c>
      <c r="F30" s="129">
        <v>1.4268160000000001</v>
      </c>
      <c r="G30" s="129">
        <v>0</v>
      </c>
      <c r="H30" s="129">
        <v>0</v>
      </c>
      <c r="I30" s="129">
        <v>0.73702400000000001</v>
      </c>
      <c r="J30" s="129">
        <v>2.0921599999999998</v>
      </c>
      <c r="K30" s="129">
        <v>2.49024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1.478656</v>
      </c>
      <c r="S30" s="129">
        <v>1.693184</v>
      </c>
      <c r="T30" s="129">
        <v>1.8664959999999999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62"/>
      <c r="AH30" s="33" t="s">
        <v>34</v>
      </c>
    </row>
    <row r="31" spans="1:34" ht="21" customHeight="1" x14ac:dyDescent="0.3">
      <c r="A31" s="7" t="s">
        <v>27</v>
      </c>
      <c r="B31" s="129">
        <v>0</v>
      </c>
      <c r="C31" s="129">
        <v>0</v>
      </c>
      <c r="D31" s="129">
        <v>0</v>
      </c>
      <c r="E31" s="129">
        <v>0</v>
      </c>
      <c r="F31" s="129">
        <v>0</v>
      </c>
      <c r="G31" s="129">
        <v>2.2612480000000001</v>
      </c>
      <c r="H31" s="129">
        <v>2.1884160000000001</v>
      </c>
      <c r="I31" s="129">
        <v>0</v>
      </c>
      <c r="J31" s="129">
        <v>0</v>
      </c>
      <c r="K31" s="129">
        <v>0</v>
      </c>
      <c r="L31" s="129">
        <v>0.89856000000000003</v>
      </c>
      <c r="M31" s="129">
        <v>2.5230079999999999</v>
      </c>
      <c r="N31" s="129">
        <v>1.2417279999999999</v>
      </c>
      <c r="O31" s="129">
        <v>2.0783360000000002</v>
      </c>
      <c r="P31" s="129">
        <v>0.52275199999999999</v>
      </c>
      <c r="Q31" s="129">
        <v>2.4446720000000002</v>
      </c>
      <c r="R31" s="129">
        <v>0</v>
      </c>
      <c r="S31" s="129">
        <v>0</v>
      </c>
      <c r="T31" s="129">
        <v>0</v>
      </c>
      <c r="U31" s="129">
        <v>2.5606399999999998</v>
      </c>
      <c r="V31" s="129">
        <v>1.0725119999999999</v>
      </c>
      <c r="W31" s="129">
        <v>2.0225279999999999</v>
      </c>
      <c r="X31" s="129">
        <v>1.513352</v>
      </c>
      <c r="Y31" s="129">
        <v>2.1909679999999998</v>
      </c>
      <c r="Z31" s="129">
        <v>1.658112</v>
      </c>
      <c r="AA31" s="129">
        <v>2.2888959999999998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62">
        <f>SUM(B31:AF31)</f>
        <v>27.465728000000002</v>
      </c>
      <c r="AH31" s="115">
        <v>-2.8</v>
      </c>
    </row>
    <row r="32" spans="1:34" ht="21" customHeight="1" x14ac:dyDescent="0.3">
      <c r="A32" s="7" t="s">
        <v>4</v>
      </c>
      <c r="B32" s="129">
        <v>1.3971000000000231</v>
      </c>
      <c r="C32" s="129">
        <v>1.3066000000000031</v>
      </c>
      <c r="D32" s="129">
        <v>1.3819999999999482</v>
      </c>
      <c r="E32" s="129">
        <v>1.3609000000000151</v>
      </c>
      <c r="F32" s="129">
        <v>1.4294999999999618</v>
      </c>
      <c r="G32" s="129">
        <v>1.3120000000000118</v>
      </c>
      <c r="H32" s="129">
        <v>1.4393999999999778</v>
      </c>
      <c r="I32" s="129">
        <v>1.36200000000008</v>
      </c>
      <c r="J32" s="129">
        <v>1.1603999999999814</v>
      </c>
      <c r="K32" s="129">
        <v>1.509900000000016</v>
      </c>
      <c r="L32" s="129">
        <v>1.4701999999999771</v>
      </c>
      <c r="M32" s="129">
        <v>1.2972999999999502</v>
      </c>
      <c r="N32" s="129">
        <v>1.3038000000000238</v>
      </c>
      <c r="O32" s="129">
        <v>1.5578000000000429</v>
      </c>
      <c r="P32" s="129">
        <v>1.3145999999999276</v>
      </c>
      <c r="Q32" s="129">
        <v>1.3028000000000475</v>
      </c>
      <c r="R32" s="129">
        <v>1.36749999999995</v>
      </c>
      <c r="S32" s="129">
        <v>1.3555000000000064</v>
      </c>
      <c r="T32" s="129">
        <v>1.6193000000000666</v>
      </c>
      <c r="U32" s="129">
        <v>1.0912999999999329</v>
      </c>
      <c r="V32" s="129">
        <v>1.3981999999999744</v>
      </c>
      <c r="W32" s="129">
        <v>1.3219000000000278</v>
      </c>
      <c r="X32" s="129">
        <v>1.4292000000000371</v>
      </c>
      <c r="Y32" s="129">
        <v>1.0602000000000089</v>
      </c>
      <c r="Z32" s="129">
        <v>1.0307000000000244</v>
      </c>
      <c r="AA32" s="129">
        <v>1.0072999999999865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62"/>
    </row>
    <row r="33" spans="1:33" ht="21" customHeight="1" x14ac:dyDescent="0.3">
      <c r="A33" s="7" t="s">
        <v>13</v>
      </c>
      <c r="B33" s="122">
        <v>0</v>
      </c>
      <c r="C33" s="122">
        <v>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62"/>
    </row>
    <row r="34" spans="1:33" ht="21" customHeight="1" x14ac:dyDescent="0.3">
      <c r="A34" s="7" t="s">
        <v>10</v>
      </c>
      <c r="B34" s="122">
        <v>0</v>
      </c>
      <c r="C34" s="122">
        <v>0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2">
        <v>0</v>
      </c>
      <c r="W34" s="122">
        <v>0</v>
      </c>
      <c r="X34" s="122">
        <v>0</v>
      </c>
      <c r="Y34" s="122">
        <v>0</v>
      </c>
      <c r="Z34" s="122">
        <v>0</v>
      </c>
      <c r="AA34" s="122">
        <v>0</v>
      </c>
      <c r="AB34" s="122">
        <v>0</v>
      </c>
      <c r="AC34" s="122">
        <v>0</v>
      </c>
      <c r="AD34" s="122">
        <v>0</v>
      </c>
      <c r="AE34" s="122">
        <v>0</v>
      </c>
      <c r="AF34" s="122">
        <v>0</v>
      </c>
      <c r="AG34" s="62"/>
    </row>
    <row r="35" spans="1:33" ht="21" customHeight="1" x14ac:dyDescent="0.3">
      <c r="A35" s="8"/>
      <c r="B35" s="121">
        <f>SUM(B30:B34)</f>
        <v>3.2810040000000233</v>
      </c>
      <c r="C35" s="121">
        <f t="shared" ref="C35:AF35" si="3">SUM(C30:C34)</f>
        <v>2.2735120000000029</v>
      </c>
      <c r="D35" s="121">
        <f t="shared" si="3"/>
        <v>3.2497759999999483</v>
      </c>
      <c r="E35" s="121">
        <f t="shared" si="3"/>
        <v>2.1543720000000151</v>
      </c>
      <c r="F35" s="121">
        <f t="shared" si="3"/>
        <v>2.8563159999999619</v>
      </c>
      <c r="G35" s="121">
        <f t="shared" si="3"/>
        <v>3.573248000000012</v>
      </c>
      <c r="H35" s="121">
        <f t="shared" si="3"/>
        <v>3.6278159999999779</v>
      </c>
      <c r="I35" s="121">
        <f t="shared" si="3"/>
        <v>2.0990240000000799</v>
      </c>
      <c r="J35" s="121">
        <f t="shared" si="3"/>
        <v>3.2525599999999812</v>
      </c>
      <c r="K35" s="121">
        <f t="shared" si="3"/>
        <v>4.000140000000016</v>
      </c>
      <c r="L35" s="121">
        <f t="shared" si="3"/>
        <v>2.3687599999999769</v>
      </c>
      <c r="M35" s="121">
        <f t="shared" si="3"/>
        <v>3.8203079999999501</v>
      </c>
      <c r="N35" s="121">
        <f t="shared" si="3"/>
        <v>2.545528000000024</v>
      </c>
      <c r="O35" s="121">
        <f t="shared" si="3"/>
        <v>3.6361360000000431</v>
      </c>
      <c r="P35" s="121">
        <f t="shared" si="3"/>
        <v>1.8373519999999277</v>
      </c>
      <c r="Q35" s="121">
        <f t="shared" si="3"/>
        <v>3.7474720000000477</v>
      </c>
      <c r="R35" s="121">
        <f t="shared" si="3"/>
        <v>2.8461559999999499</v>
      </c>
      <c r="S35" s="121">
        <f t="shared" si="3"/>
        <v>3.0486840000000064</v>
      </c>
      <c r="T35" s="121">
        <f t="shared" si="3"/>
        <v>3.4857960000000663</v>
      </c>
      <c r="U35" s="121">
        <f t="shared" si="3"/>
        <v>3.6519399999999327</v>
      </c>
      <c r="V35" s="121">
        <f t="shared" si="3"/>
        <v>2.470711999999974</v>
      </c>
      <c r="W35" s="121">
        <f t="shared" si="3"/>
        <v>3.3444280000000277</v>
      </c>
      <c r="X35" s="121">
        <f t="shared" si="3"/>
        <v>2.9425520000000374</v>
      </c>
      <c r="Y35" s="121">
        <f t="shared" si="3"/>
        <v>3.2511680000000087</v>
      </c>
      <c r="Z35" s="121">
        <f t="shared" si="3"/>
        <v>2.6888120000000244</v>
      </c>
      <c r="AA35" s="121">
        <f t="shared" si="3"/>
        <v>3.2961959999999864</v>
      </c>
      <c r="AB35" s="121">
        <f t="shared" si="3"/>
        <v>0</v>
      </c>
      <c r="AC35" s="121">
        <f t="shared" si="3"/>
        <v>0</v>
      </c>
      <c r="AD35" s="121">
        <f t="shared" si="3"/>
        <v>0</v>
      </c>
      <c r="AE35" s="121">
        <f t="shared" si="3"/>
        <v>0</v>
      </c>
      <c r="AF35" s="121">
        <f t="shared" si="3"/>
        <v>0</v>
      </c>
      <c r="AG35" s="113">
        <f>AVERAGE(B35:AF35)</f>
        <v>2.5596699354838703</v>
      </c>
    </row>
    <row r="36" spans="1:33" ht="21" customHeight="1" x14ac:dyDescent="0.3">
      <c r="A36" s="8" t="s">
        <v>30</v>
      </c>
      <c r="B36" s="122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62"/>
    </row>
    <row r="37" spans="1:33" ht="21" customHeight="1" x14ac:dyDescent="0.3">
      <c r="A37" s="7" t="s">
        <v>4</v>
      </c>
      <c r="B37" s="161">
        <v>0.4</v>
      </c>
      <c r="C37" s="161">
        <v>0.4</v>
      </c>
      <c r="D37" s="161">
        <v>0.5</v>
      </c>
      <c r="E37" s="161">
        <v>0.5</v>
      </c>
      <c r="F37" s="161">
        <v>0.4</v>
      </c>
      <c r="G37" s="161">
        <v>0.4</v>
      </c>
      <c r="H37" s="161">
        <v>0.4</v>
      </c>
      <c r="I37" s="161">
        <v>0.4</v>
      </c>
      <c r="J37" s="161">
        <v>0.5</v>
      </c>
      <c r="K37" s="161">
        <v>0.5</v>
      </c>
      <c r="L37" s="161">
        <v>0.4</v>
      </c>
      <c r="M37" s="161">
        <v>0.5</v>
      </c>
      <c r="N37" s="161">
        <v>0.4</v>
      </c>
      <c r="O37" s="161">
        <v>0.3</v>
      </c>
      <c r="P37" s="161">
        <v>0.4</v>
      </c>
      <c r="Q37" s="161">
        <v>0.5</v>
      </c>
      <c r="R37" s="161">
        <v>0.4</v>
      </c>
      <c r="S37" s="161">
        <v>0.5</v>
      </c>
      <c r="T37" s="161">
        <v>0.4</v>
      </c>
      <c r="U37" s="161">
        <v>0.4</v>
      </c>
      <c r="V37" s="161">
        <v>0.4</v>
      </c>
      <c r="W37" s="161">
        <v>0.4</v>
      </c>
      <c r="X37" s="161">
        <v>0.4</v>
      </c>
      <c r="Y37" s="161">
        <v>0.4</v>
      </c>
      <c r="Z37" s="161">
        <v>0.5</v>
      </c>
      <c r="AA37" s="161">
        <v>0.4</v>
      </c>
      <c r="AB37" s="161">
        <v>0.4</v>
      </c>
      <c r="AC37" s="161">
        <v>0.4</v>
      </c>
      <c r="AD37" s="161">
        <v>0.4</v>
      </c>
      <c r="AE37" s="161">
        <v>0.5</v>
      </c>
      <c r="AF37" s="161">
        <v>0.4</v>
      </c>
      <c r="AG37" s="113">
        <f>AVERAGE(B37:AF37)</f>
        <v>0.42580645161290337</v>
      </c>
    </row>
    <row r="38" spans="1:33" ht="21" customHeight="1" x14ac:dyDescent="0.3">
      <c r="A38" s="7" t="s">
        <v>15</v>
      </c>
      <c r="B38" s="159">
        <f t="shared" ref="B38:AF38" si="4">B8+B15+B28+B35+B37</f>
        <v>52.876456250000025</v>
      </c>
      <c r="C38" s="159">
        <f t="shared" si="4"/>
        <v>57.440476500000003</v>
      </c>
      <c r="D38" s="159">
        <f t="shared" si="4"/>
        <v>57.381703249999951</v>
      </c>
      <c r="E38" s="159">
        <f t="shared" si="4"/>
        <v>54.418328250000023</v>
      </c>
      <c r="F38" s="159">
        <f t="shared" si="4"/>
        <v>56.988819999999969</v>
      </c>
      <c r="G38" s="159">
        <f t="shared" si="4"/>
        <v>56.257028250000005</v>
      </c>
      <c r="H38" s="159">
        <f t="shared" si="4"/>
        <v>60.106420799999974</v>
      </c>
      <c r="I38" s="159">
        <f t="shared" si="4"/>
        <v>58.346410000000077</v>
      </c>
      <c r="J38" s="159">
        <f t="shared" si="4"/>
        <v>59.45800149999998</v>
      </c>
      <c r="K38" s="159">
        <f t="shared" si="4"/>
        <v>59.475452750000017</v>
      </c>
      <c r="L38" s="159">
        <f t="shared" si="4"/>
        <v>53.334890749999978</v>
      </c>
      <c r="M38" s="159">
        <f t="shared" si="4"/>
        <v>56.076072499999945</v>
      </c>
      <c r="N38" s="159">
        <f t="shared" si="4"/>
        <v>54.242548000000028</v>
      </c>
      <c r="O38" s="159">
        <f t="shared" si="4"/>
        <v>55.466725500000045</v>
      </c>
      <c r="P38" s="159">
        <f t="shared" si="4"/>
        <v>52.128863749999915</v>
      </c>
      <c r="Q38" s="159">
        <f t="shared" si="4"/>
        <v>57.261278750000045</v>
      </c>
      <c r="R38" s="159">
        <f t="shared" si="4"/>
        <v>56.303670749999952</v>
      </c>
      <c r="S38" s="159">
        <f t="shared" si="4"/>
        <v>56.009558750000004</v>
      </c>
      <c r="T38" s="159">
        <f t="shared" si="4"/>
        <v>58.642899750000062</v>
      </c>
      <c r="U38" s="159">
        <f t="shared" si="4"/>
        <v>62.117260999999928</v>
      </c>
      <c r="V38" s="159">
        <f t="shared" si="4"/>
        <v>56.769210999999977</v>
      </c>
      <c r="W38" s="159">
        <f t="shared" si="4"/>
        <v>53.189057250000026</v>
      </c>
      <c r="X38" s="159">
        <f t="shared" si="4"/>
        <v>58.33293975000003</v>
      </c>
      <c r="Y38" s="159">
        <f t="shared" si="4"/>
        <v>56.822110000000002</v>
      </c>
      <c r="Z38" s="159">
        <f t="shared" si="4"/>
        <v>58.34454000000003</v>
      </c>
      <c r="AA38" s="159">
        <f t="shared" si="4"/>
        <v>58.419599749999989</v>
      </c>
      <c r="AB38" s="159">
        <f t="shared" si="4"/>
        <v>53.892051249999994</v>
      </c>
      <c r="AC38" s="159">
        <f t="shared" si="4"/>
        <v>54.947596999999995</v>
      </c>
      <c r="AD38" s="159">
        <f t="shared" si="4"/>
        <v>56.252999999999993</v>
      </c>
      <c r="AE38" s="159">
        <f t="shared" si="4"/>
        <v>57.366</v>
      </c>
      <c r="AF38" s="159">
        <f t="shared" si="4"/>
        <v>57.354000000000006</v>
      </c>
      <c r="AG38" s="113">
        <f>AVERAGE(B38:AF38)</f>
        <v>56.645902356451622</v>
      </c>
    </row>
    <row r="39" spans="1:33" ht="21" customHeight="1" x14ac:dyDescent="0.3">
      <c r="A39" s="7" t="s">
        <v>16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62"/>
    </row>
    <row r="40" spans="1:33" ht="21" customHeight="1" x14ac:dyDescent="0.3">
      <c r="A40" s="8" t="s">
        <v>20</v>
      </c>
      <c r="B40" s="121">
        <f t="shared" ref="B40:AF40" si="5">B38-B39</f>
        <v>52.876456250000025</v>
      </c>
      <c r="C40" s="121">
        <f t="shared" si="5"/>
        <v>57.440476500000003</v>
      </c>
      <c r="D40" s="121">
        <f t="shared" si="5"/>
        <v>57.381703249999951</v>
      </c>
      <c r="E40" s="121">
        <f t="shared" si="5"/>
        <v>54.418328250000023</v>
      </c>
      <c r="F40" s="121">
        <f t="shared" si="5"/>
        <v>56.988819999999969</v>
      </c>
      <c r="G40" s="121">
        <f t="shared" si="5"/>
        <v>56.257028250000005</v>
      </c>
      <c r="H40" s="121">
        <f t="shared" si="5"/>
        <v>60.106420799999974</v>
      </c>
      <c r="I40" s="121">
        <f t="shared" si="5"/>
        <v>58.346410000000077</v>
      </c>
      <c r="J40" s="121">
        <f t="shared" si="5"/>
        <v>59.45800149999998</v>
      </c>
      <c r="K40" s="121">
        <f t="shared" si="5"/>
        <v>59.475452750000017</v>
      </c>
      <c r="L40" s="121">
        <f t="shared" si="5"/>
        <v>53.334890749999978</v>
      </c>
      <c r="M40" s="121">
        <f t="shared" si="5"/>
        <v>56.076072499999945</v>
      </c>
      <c r="N40" s="121">
        <f t="shared" si="5"/>
        <v>54.242548000000028</v>
      </c>
      <c r="O40" s="121">
        <f t="shared" si="5"/>
        <v>55.466725500000045</v>
      </c>
      <c r="P40" s="121">
        <f t="shared" si="5"/>
        <v>52.128863749999915</v>
      </c>
      <c r="Q40" s="121">
        <f t="shared" si="5"/>
        <v>57.261278750000045</v>
      </c>
      <c r="R40" s="121">
        <f t="shared" si="5"/>
        <v>56.303670749999952</v>
      </c>
      <c r="S40" s="121">
        <f t="shared" si="5"/>
        <v>56.009558750000004</v>
      </c>
      <c r="T40" s="121">
        <f t="shared" si="5"/>
        <v>58.642899750000062</v>
      </c>
      <c r="U40" s="121">
        <f t="shared" si="5"/>
        <v>62.117260999999928</v>
      </c>
      <c r="V40" s="121">
        <f t="shared" si="5"/>
        <v>56.769210999999977</v>
      </c>
      <c r="W40" s="121">
        <f t="shared" si="5"/>
        <v>53.189057250000026</v>
      </c>
      <c r="X40" s="121">
        <f t="shared" si="5"/>
        <v>58.33293975000003</v>
      </c>
      <c r="Y40" s="121">
        <f t="shared" si="5"/>
        <v>56.822110000000002</v>
      </c>
      <c r="Z40" s="121">
        <f t="shared" si="5"/>
        <v>58.34454000000003</v>
      </c>
      <c r="AA40" s="121">
        <f t="shared" si="5"/>
        <v>58.419599749999989</v>
      </c>
      <c r="AB40" s="121">
        <f t="shared" si="5"/>
        <v>53.892051249999994</v>
      </c>
      <c r="AC40" s="121">
        <f t="shared" si="5"/>
        <v>54.947596999999995</v>
      </c>
      <c r="AD40" s="121">
        <f t="shared" si="5"/>
        <v>56.252999999999993</v>
      </c>
      <c r="AE40" s="121">
        <f t="shared" si="5"/>
        <v>57.366</v>
      </c>
      <c r="AF40" s="121">
        <f t="shared" si="5"/>
        <v>57.354000000000006</v>
      </c>
      <c r="AG40" s="113">
        <f>AVERAGE(B40:AF40)</f>
        <v>56.645902356451622</v>
      </c>
    </row>
    <row r="41" spans="1:33" ht="20.25" customHeight="1" x14ac:dyDescent="0.3">
      <c r="A41" s="8"/>
      <c r="B41" s="18"/>
      <c r="C41" s="19"/>
      <c r="D41" s="19"/>
      <c r="E41" s="19"/>
      <c r="F41" s="19"/>
      <c r="G41" s="19"/>
      <c r="H41" s="15"/>
      <c r="I41" s="108"/>
      <c r="J41" s="108"/>
      <c r="K41" s="108"/>
      <c r="L41" s="108"/>
      <c r="M41" s="108"/>
      <c r="N41" s="108"/>
      <c r="O41" s="108"/>
      <c r="P41" s="108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ht="20.25" customHeight="1" x14ac:dyDescent="0.3">
      <c r="A42" s="31" t="s">
        <v>32</v>
      </c>
      <c r="B42" s="11"/>
      <c r="C42" s="11"/>
      <c r="D42" s="11"/>
      <c r="E42" s="11"/>
      <c r="F42" s="11"/>
      <c r="G42" s="11"/>
      <c r="H42" s="11"/>
      <c r="I42" s="14"/>
      <c r="J42" s="14"/>
      <c r="K42" s="14"/>
      <c r="L42" s="14"/>
      <c r="M42" s="14"/>
      <c r="N42" s="14"/>
      <c r="O42" s="14"/>
      <c r="P42" s="14"/>
      <c r="Q42" s="15"/>
      <c r="R42" s="15"/>
      <c r="S42" s="11"/>
      <c r="T42" s="11"/>
      <c r="U42" s="11"/>
      <c r="V42" s="11"/>
      <c r="W42" s="11"/>
      <c r="X42" s="11"/>
      <c r="Y42" s="11"/>
      <c r="Z42" s="14"/>
      <c r="AA42" s="14"/>
      <c r="AB42" s="14"/>
      <c r="AC42" s="14"/>
      <c r="AD42" s="14"/>
      <c r="AE42" s="14"/>
      <c r="AF42" s="14"/>
      <c r="AG42" s="14"/>
    </row>
    <row r="43" spans="1:33" ht="20.25" customHeight="1" x14ac:dyDescent="0.3">
      <c r="A43" s="49" t="s">
        <v>33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</sheetData>
  <phoneticPr fontId="0" type="noConversion"/>
  <pageMargins left="0.54" right="0.18" top="0.55000000000000004" bottom="0.52" header="0.5" footer="0.5"/>
  <pageSetup scale="35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43"/>
  <sheetViews>
    <sheetView zoomScale="50" zoomScaleNormal="50" zoomScalePageLayoutView="50" workbookViewId="0">
      <pane xSplit="1" ySplit="4" topLeftCell="B6" activePane="bottomRight" state="frozen"/>
      <selection pane="topRight" activeCell="B1" sqref="B1"/>
      <selection pane="bottomLeft" activeCell="A12" sqref="A12"/>
      <selection pane="bottomRight" activeCell="B40" sqref="B40:AE40"/>
    </sheetView>
  </sheetViews>
  <sheetFormatPr defaultColWidth="11.5546875" defaultRowHeight="20.25" customHeight="1" x14ac:dyDescent="0.35"/>
  <cols>
    <col min="1" max="1" width="32.21875" style="49" customWidth="1"/>
    <col min="2" max="31" width="8.21875" style="49" customWidth="1"/>
    <col min="32" max="32" width="8.21875" style="82" customWidth="1"/>
    <col min="33" max="33" width="16.21875" style="49" customWidth="1"/>
    <col min="34" max="16384" width="11.5546875" style="49"/>
  </cols>
  <sheetData>
    <row r="1" spans="1:33" ht="21" customHeight="1" x14ac:dyDescent="0.3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3" ht="21" customHeight="1" x14ac:dyDescent="0.3">
      <c r="A2" s="27">
        <v>44805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3" ht="21" customHeight="1" x14ac:dyDescent="0.3">
      <c r="A3" s="29" t="s">
        <v>19</v>
      </c>
      <c r="Z3" s="50"/>
      <c r="AA3" s="75"/>
      <c r="AB3" s="50"/>
      <c r="AC3" s="50"/>
      <c r="AD3" s="50"/>
      <c r="AE3" s="50"/>
      <c r="AF3" s="50"/>
      <c r="AG3" s="151" t="s">
        <v>39</v>
      </c>
    </row>
    <row r="4" spans="1:33" ht="21" customHeight="1" x14ac:dyDescent="0.3">
      <c r="A4" s="31"/>
      <c r="B4" s="119">
        <v>1</v>
      </c>
      <c r="C4" s="119">
        <v>2</v>
      </c>
      <c r="D4" s="119">
        <v>3</v>
      </c>
      <c r="E4" s="119">
        <v>4</v>
      </c>
      <c r="F4" s="119">
        <v>5</v>
      </c>
      <c r="G4" s="119">
        <v>6</v>
      </c>
      <c r="H4" s="119">
        <v>7</v>
      </c>
      <c r="I4" s="119">
        <v>8</v>
      </c>
      <c r="J4" s="119">
        <v>9</v>
      </c>
      <c r="K4" s="119">
        <v>10</v>
      </c>
      <c r="L4" s="119">
        <v>11</v>
      </c>
      <c r="M4" s="119">
        <v>12</v>
      </c>
      <c r="N4" s="119">
        <v>13</v>
      </c>
      <c r="O4" s="119">
        <v>14</v>
      </c>
      <c r="P4" s="119">
        <v>15</v>
      </c>
      <c r="Q4" s="120">
        <v>16</v>
      </c>
      <c r="R4" s="120">
        <v>17</v>
      </c>
      <c r="S4" s="36">
        <v>18</v>
      </c>
      <c r="T4" s="36">
        <v>19</v>
      </c>
      <c r="U4" s="36">
        <v>20</v>
      </c>
      <c r="V4" s="36">
        <v>21</v>
      </c>
      <c r="W4" s="36">
        <v>22</v>
      </c>
      <c r="X4" s="36">
        <v>23</v>
      </c>
      <c r="Y4" s="36">
        <v>24</v>
      </c>
      <c r="Z4" s="120">
        <v>25</v>
      </c>
      <c r="AA4" s="120">
        <v>26</v>
      </c>
      <c r="AB4" s="120">
        <v>27</v>
      </c>
      <c r="AC4" s="120">
        <v>28</v>
      </c>
      <c r="AD4" s="120">
        <v>29</v>
      </c>
      <c r="AE4" s="120">
        <v>30</v>
      </c>
      <c r="AF4" s="120" t="s">
        <v>28</v>
      </c>
      <c r="AG4" s="151" t="s">
        <v>38</v>
      </c>
    </row>
    <row r="5" spans="1:33" ht="21" customHeight="1" x14ac:dyDescent="0.3">
      <c r="A5" s="32" t="s">
        <v>0</v>
      </c>
      <c r="B5" s="35"/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2"/>
      <c r="R5" s="42"/>
      <c r="S5" s="41"/>
      <c r="T5" s="41"/>
      <c r="U5" s="41"/>
      <c r="V5" s="41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33"/>
    </row>
    <row r="6" spans="1:33" ht="21" customHeight="1" x14ac:dyDescent="0.3">
      <c r="A6" s="31" t="s">
        <v>1</v>
      </c>
      <c r="B6" s="170">
        <v>6.0359689999999997</v>
      </c>
      <c r="C6" s="170">
        <v>3.9147530000000001</v>
      </c>
      <c r="D6" s="170">
        <v>4.7714660000000002</v>
      </c>
      <c r="E6" s="170">
        <v>4.1541779999999999</v>
      </c>
      <c r="F6" s="170">
        <v>4.5225270000000002</v>
      </c>
      <c r="G6" s="170">
        <v>4.5038799999999997</v>
      </c>
      <c r="H6" s="170">
        <v>4.5098950000000002</v>
      </c>
      <c r="I6" s="170">
        <v>4.4924980000000003</v>
      </c>
      <c r="J6" s="170">
        <v>4.4689180000000004</v>
      </c>
      <c r="K6" s="170">
        <v>4.4999520000000004</v>
      </c>
      <c r="L6" s="170">
        <v>4.5010579999999996</v>
      </c>
      <c r="M6" s="170">
        <v>4.3587670000000003</v>
      </c>
      <c r="N6" s="170">
        <v>5.900963</v>
      </c>
      <c r="O6" s="170">
        <v>2.3399990000000002</v>
      </c>
      <c r="P6" s="170">
        <v>6.9994370000000004</v>
      </c>
      <c r="Q6" s="170">
        <v>5.3320819999999998</v>
      </c>
      <c r="R6" s="170">
        <v>3.953506</v>
      </c>
      <c r="S6" s="170">
        <v>4.1701180000000004</v>
      </c>
      <c r="T6" s="170">
        <v>4.8381639999999999</v>
      </c>
      <c r="U6" s="170">
        <v>4.6119300000000001</v>
      </c>
      <c r="V6" s="170">
        <v>1.319623</v>
      </c>
      <c r="W6" s="170">
        <v>1.255349</v>
      </c>
      <c r="X6" s="170">
        <v>1.322648</v>
      </c>
      <c r="Y6" s="170">
        <v>1.3225709999999999</v>
      </c>
      <c r="Z6" s="170">
        <v>1.307814</v>
      </c>
      <c r="AA6" s="170">
        <v>1.333037</v>
      </c>
      <c r="AB6" s="170">
        <v>0</v>
      </c>
      <c r="AC6" s="170">
        <v>1.3196399999999999</v>
      </c>
      <c r="AD6" s="170">
        <v>1.3124229999999999</v>
      </c>
      <c r="AE6" s="170">
        <v>0</v>
      </c>
      <c r="AF6" s="113"/>
      <c r="AG6" s="33" t="s">
        <v>35</v>
      </c>
    </row>
    <row r="7" spans="1:33" ht="21" customHeight="1" x14ac:dyDescent="0.3">
      <c r="A7" s="31" t="s">
        <v>2</v>
      </c>
      <c r="B7" s="170">
        <v>12.28568675</v>
      </c>
      <c r="C7" s="170">
        <v>12.399013499999999</v>
      </c>
      <c r="D7" s="170">
        <v>12.63672225</v>
      </c>
      <c r="E7" s="170">
        <v>13.062584749999999</v>
      </c>
      <c r="F7" s="170">
        <v>13.066320999999999</v>
      </c>
      <c r="G7" s="170">
        <v>11.99</v>
      </c>
      <c r="H7" s="170">
        <v>11.524827</v>
      </c>
      <c r="I7" s="170">
        <v>11.26492775</v>
      </c>
      <c r="J7" s="170">
        <v>11.650311500000001</v>
      </c>
      <c r="K7" s="170">
        <v>11.852971500000002</v>
      </c>
      <c r="L7" s="170">
        <v>12.00226825</v>
      </c>
      <c r="M7" s="170">
        <v>11.832175250000001</v>
      </c>
      <c r="N7" s="170">
        <v>10.533387250000001</v>
      </c>
      <c r="O7" s="170">
        <v>11.536690500000001</v>
      </c>
      <c r="P7" s="170">
        <v>11.774372</v>
      </c>
      <c r="Q7" s="170">
        <v>11.398932</v>
      </c>
      <c r="R7" s="170">
        <v>11.561123500000001</v>
      </c>
      <c r="S7" s="170">
        <v>11.865669</v>
      </c>
      <c r="T7" s="170">
        <v>12.377610499999999</v>
      </c>
      <c r="U7" s="170">
        <v>11.945991250000001</v>
      </c>
      <c r="V7" s="170">
        <v>13.526745249999999</v>
      </c>
      <c r="W7" s="170">
        <v>15.552968749999998</v>
      </c>
      <c r="X7" s="170">
        <v>14.786075500000001</v>
      </c>
      <c r="Y7" s="170">
        <v>14.80489575</v>
      </c>
      <c r="Z7" s="170">
        <v>13.476531749999999</v>
      </c>
      <c r="AA7" s="170">
        <v>14.70488825</v>
      </c>
      <c r="AB7" s="170">
        <v>14.722072750000001</v>
      </c>
      <c r="AC7" s="170">
        <v>15.710102249999998</v>
      </c>
      <c r="AD7" s="170">
        <v>14.069378</v>
      </c>
      <c r="AE7" s="170">
        <v>15.937500000000002</v>
      </c>
      <c r="AF7" s="113"/>
      <c r="AG7" s="33" t="s">
        <v>34</v>
      </c>
    </row>
    <row r="8" spans="1:33" ht="21" customHeight="1" x14ac:dyDescent="0.3">
      <c r="A8" s="31"/>
      <c r="B8" s="113">
        <f t="shared" ref="B8:AE8" si="0">SUM(B6:B7)</f>
        <v>18.321655749999998</v>
      </c>
      <c r="C8" s="113">
        <f t="shared" si="0"/>
        <v>16.3137665</v>
      </c>
      <c r="D8" s="113">
        <f t="shared" si="0"/>
        <v>17.408188250000002</v>
      </c>
      <c r="E8" s="113">
        <f t="shared" si="0"/>
        <v>17.216762750000001</v>
      </c>
      <c r="F8" s="113">
        <f t="shared" si="0"/>
        <v>17.588847999999999</v>
      </c>
      <c r="G8" s="113">
        <f t="shared" si="0"/>
        <v>16.493880000000001</v>
      </c>
      <c r="H8" s="113">
        <f t="shared" si="0"/>
        <v>16.034722000000002</v>
      </c>
      <c r="I8" s="113">
        <f t="shared" si="0"/>
        <v>15.757425749999999</v>
      </c>
      <c r="J8" s="113">
        <f t="shared" si="0"/>
        <v>16.119229500000003</v>
      </c>
      <c r="K8" s="113">
        <f t="shared" si="0"/>
        <v>16.352923500000003</v>
      </c>
      <c r="L8" s="113">
        <f t="shared" si="0"/>
        <v>16.503326250000001</v>
      </c>
      <c r="M8" s="113">
        <f t="shared" si="0"/>
        <v>16.190942249999999</v>
      </c>
      <c r="N8" s="113">
        <f t="shared" si="0"/>
        <v>16.434350250000001</v>
      </c>
      <c r="O8" s="113">
        <f t="shared" si="0"/>
        <v>13.876689500000001</v>
      </c>
      <c r="P8" s="113">
        <f t="shared" si="0"/>
        <v>18.773809</v>
      </c>
      <c r="Q8" s="113">
        <f t="shared" si="0"/>
        <v>16.731014000000002</v>
      </c>
      <c r="R8" s="113">
        <f t="shared" si="0"/>
        <v>15.514629500000002</v>
      </c>
      <c r="S8" s="113">
        <f t="shared" si="0"/>
        <v>16.035786999999999</v>
      </c>
      <c r="T8" s="113">
        <f t="shared" si="0"/>
        <v>17.215774499999998</v>
      </c>
      <c r="U8" s="113">
        <f t="shared" si="0"/>
        <v>16.55792125</v>
      </c>
      <c r="V8" s="113">
        <f t="shared" si="0"/>
        <v>14.846368249999999</v>
      </c>
      <c r="W8" s="113">
        <f t="shared" si="0"/>
        <v>16.808317749999997</v>
      </c>
      <c r="X8" s="113">
        <f t="shared" si="0"/>
        <v>16.1087235</v>
      </c>
      <c r="Y8" s="113">
        <f t="shared" si="0"/>
        <v>16.12746675</v>
      </c>
      <c r="Z8" s="113">
        <f t="shared" si="0"/>
        <v>14.78434575</v>
      </c>
      <c r="AA8" s="113">
        <f t="shared" si="0"/>
        <v>16.037925250000001</v>
      </c>
      <c r="AB8" s="113">
        <f t="shared" si="0"/>
        <v>14.722072750000001</v>
      </c>
      <c r="AC8" s="113">
        <f t="shared" si="0"/>
        <v>17.029742249999998</v>
      </c>
      <c r="AD8" s="113">
        <f t="shared" si="0"/>
        <v>15.381800999999999</v>
      </c>
      <c r="AE8" s="113">
        <f t="shared" si="0"/>
        <v>15.937500000000002</v>
      </c>
      <c r="AF8" s="113">
        <f>AVERAGE(B8:AE8)</f>
        <v>16.307530291666669</v>
      </c>
      <c r="AG8" s="179">
        <v>86.3</v>
      </c>
    </row>
    <row r="9" spans="1:33" ht="21" customHeight="1" x14ac:dyDescent="0.3">
      <c r="A9" s="32" t="s">
        <v>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113"/>
    </row>
    <row r="10" spans="1:33" ht="21" customHeight="1" x14ac:dyDescent="0.3">
      <c r="A10" s="31" t="s">
        <v>18</v>
      </c>
      <c r="B10" s="116">
        <v>18.745000000000001</v>
      </c>
      <c r="C10" s="116">
        <v>18.388000000000002</v>
      </c>
      <c r="D10" s="116">
        <v>18.57</v>
      </c>
      <c r="E10" s="116">
        <v>18.466999999999999</v>
      </c>
      <c r="F10" s="116">
        <v>18.631</v>
      </c>
      <c r="G10" s="116">
        <v>18.43</v>
      </c>
      <c r="H10" s="116">
        <v>18.363</v>
      </c>
      <c r="I10" s="171">
        <v>17.443000000000001</v>
      </c>
      <c r="J10" s="171">
        <v>17.361000000000001</v>
      </c>
      <c r="K10" s="171">
        <v>17.306999999999999</v>
      </c>
      <c r="L10" s="171">
        <v>17.058</v>
      </c>
      <c r="M10" s="171">
        <v>17.111999999999998</v>
      </c>
      <c r="N10" s="171">
        <v>16.536999999999999</v>
      </c>
      <c r="O10" s="171">
        <v>17.25</v>
      </c>
      <c r="P10" s="171">
        <v>17.274999999999999</v>
      </c>
      <c r="Q10" s="171">
        <v>17.553000000000001</v>
      </c>
      <c r="R10" s="171">
        <v>17.271000000000001</v>
      </c>
      <c r="S10" s="171">
        <v>16.908000000000001</v>
      </c>
      <c r="T10" s="171">
        <v>17.442</v>
      </c>
      <c r="U10" s="171">
        <v>18.013000000000002</v>
      </c>
      <c r="V10" s="171">
        <v>17.416</v>
      </c>
      <c r="W10" s="171">
        <v>18.123000000000001</v>
      </c>
      <c r="X10" s="171">
        <v>17.442</v>
      </c>
      <c r="Y10" s="171">
        <v>16.984999999999999</v>
      </c>
      <c r="Z10" s="171">
        <v>17.039000000000001</v>
      </c>
      <c r="AA10" s="171">
        <v>17.154</v>
      </c>
      <c r="AB10" s="171">
        <v>17.024999999999999</v>
      </c>
      <c r="AC10" s="171">
        <v>16.728999999999999</v>
      </c>
      <c r="AD10" s="171">
        <v>16.829999999999998</v>
      </c>
      <c r="AE10" s="171">
        <v>15.714</v>
      </c>
      <c r="AF10" s="113"/>
      <c r="AG10" s="89" t="s">
        <v>36</v>
      </c>
    </row>
    <row r="11" spans="1:33" ht="21" customHeight="1" x14ac:dyDescent="0.3">
      <c r="A11" s="33" t="s">
        <v>26</v>
      </c>
      <c r="B11" s="116">
        <v>1.0789120000000001</v>
      </c>
      <c r="C11" s="116">
        <v>1.073</v>
      </c>
      <c r="D11" s="116">
        <v>1.0489999999999999</v>
      </c>
      <c r="E11" s="116">
        <v>1.036</v>
      </c>
      <c r="F11" s="116">
        <v>1.048</v>
      </c>
      <c r="G11" s="116">
        <v>1.0489999999999999</v>
      </c>
      <c r="H11" s="116">
        <v>1.044</v>
      </c>
      <c r="I11" s="171">
        <v>1.0449999999999999</v>
      </c>
      <c r="J11" s="171">
        <v>0.91700000000000004</v>
      </c>
      <c r="K11" s="171">
        <v>0.95599999999999996</v>
      </c>
      <c r="L11" s="171">
        <v>0.98</v>
      </c>
      <c r="M11" s="171">
        <v>1.0489999999999999</v>
      </c>
      <c r="N11" s="171">
        <v>0.95799999999999996</v>
      </c>
      <c r="O11" s="171">
        <v>1.042</v>
      </c>
      <c r="P11" s="171">
        <v>1.0569999999999999</v>
      </c>
      <c r="Q11" s="171">
        <v>1.0609999999999999</v>
      </c>
      <c r="R11" s="171">
        <v>1.0429999999999999</v>
      </c>
      <c r="S11" s="171">
        <v>1.0449999999999999</v>
      </c>
      <c r="T11" s="171">
        <v>0.95199999999999996</v>
      </c>
      <c r="U11" s="171">
        <v>0.51200000000000001</v>
      </c>
      <c r="V11" s="171">
        <v>1.0740000000000001</v>
      </c>
      <c r="W11" s="171">
        <v>1.052</v>
      </c>
      <c r="X11" s="171">
        <v>1.0509999999999999</v>
      </c>
      <c r="Y11" s="171">
        <v>1.0509999999999999</v>
      </c>
      <c r="Z11" s="171">
        <v>1.0489999999999999</v>
      </c>
      <c r="AA11" s="171">
        <v>0.92700000000000005</v>
      </c>
      <c r="AB11" s="171">
        <v>0.998</v>
      </c>
      <c r="AC11" s="171">
        <v>1.056</v>
      </c>
      <c r="AD11" s="171">
        <v>0.91300000000000003</v>
      </c>
      <c r="AE11" s="171">
        <v>1.1020000000000001</v>
      </c>
      <c r="AF11" s="113"/>
      <c r="AG11" s="179">
        <v>12.5</v>
      </c>
    </row>
    <row r="12" spans="1:33" ht="21" customHeight="1" x14ac:dyDescent="0.3">
      <c r="A12" s="31" t="s">
        <v>5</v>
      </c>
      <c r="B12" s="116">
        <v>0.56599999999999995</v>
      </c>
      <c r="C12" s="116">
        <v>0.57099999999999995</v>
      </c>
      <c r="D12" s="116">
        <v>0.55800000000000005</v>
      </c>
      <c r="E12" s="116">
        <v>0.55500000000000005</v>
      </c>
      <c r="F12" s="116">
        <v>0.57099999999999995</v>
      </c>
      <c r="G12" s="116">
        <v>0.58699999999999997</v>
      </c>
      <c r="H12" s="116">
        <v>0.53900000000000003</v>
      </c>
      <c r="I12" s="171">
        <v>0.5</v>
      </c>
      <c r="J12" s="171">
        <v>0.52700000000000002</v>
      </c>
      <c r="K12" s="171">
        <v>1.0329999999999999</v>
      </c>
      <c r="L12" s="171">
        <v>1.454</v>
      </c>
      <c r="M12" s="171">
        <v>1.1060000000000001</v>
      </c>
      <c r="N12" s="171">
        <v>0.86899999999999999</v>
      </c>
      <c r="O12" s="171">
        <v>0.88200000000000001</v>
      </c>
      <c r="P12" s="171">
        <v>0.80049999999999999</v>
      </c>
      <c r="Q12" s="171">
        <v>0.69799999999999995</v>
      </c>
      <c r="R12" s="171">
        <v>0.61899999999999999</v>
      </c>
      <c r="S12" s="171">
        <v>0.629</v>
      </c>
      <c r="T12" s="171">
        <v>0.59399999999999997</v>
      </c>
      <c r="U12" s="171">
        <v>0.61599999999999999</v>
      </c>
      <c r="V12" s="171">
        <v>0.61099999999999999</v>
      </c>
      <c r="W12" s="171">
        <v>0.58399999999999996</v>
      </c>
      <c r="X12" s="171">
        <v>0.6</v>
      </c>
      <c r="Y12" s="171">
        <v>0.60799999999999998</v>
      </c>
      <c r="Z12" s="171">
        <v>0.59</v>
      </c>
      <c r="AA12" s="171">
        <v>0.56799999999999995</v>
      </c>
      <c r="AB12" s="171">
        <v>0.59199999999999997</v>
      </c>
      <c r="AC12" s="171">
        <v>0.60699999999999998</v>
      </c>
      <c r="AD12" s="171">
        <v>0.61299999999999999</v>
      </c>
      <c r="AE12" s="171">
        <v>0.55400000000000005</v>
      </c>
      <c r="AF12" s="113"/>
    </row>
    <row r="13" spans="1:33" ht="21" customHeight="1" x14ac:dyDescent="0.3">
      <c r="A13" s="31" t="s">
        <v>6</v>
      </c>
      <c r="B13" s="171">
        <v>0</v>
      </c>
      <c r="C13" s="171">
        <v>0</v>
      </c>
      <c r="D13" s="171">
        <v>0</v>
      </c>
      <c r="E13" s="171">
        <v>0</v>
      </c>
      <c r="F13" s="171">
        <v>0</v>
      </c>
      <c r="G13" s="171">
        <v>0</v>
      </c>
      <c r="H13" s="171">
        <v>0</v>
      </c>
      <c r="I13" s="171">
        <v>1.4E-2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13"/>
    </row>
    <row r="14" spans="1:33" ht="21" customHeight="1" x14ac:dyDescent="0.3">
      <c r="A14" s="31" t="s">
        <v>7</v>
      </c>
      <c r="B14" s="171">
        <v>0</v>
      </c>
      <c r="C14" s="171">
        <v>0</v>
      </c>
      <c r="D14" s="171">
        <v>0</v>
      </c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  <c r="M14" s="171">
        <v>0.21199999999999999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0.41399999999999998</v>
      </c>
      <c r="X14" s="171">
        <v>0</v>
      </c>
      <c r="Y14" s="171">
        <v>0</v>
      </c>
      <c r="Z14" s="171">
        <v>0</v>
      </c>
      <c r="AA14" s="171">
        <v>0.14599999999999999</v>
      </c>
      <c r="AB14" s="171">
        <v>0</v>
      </c>
      <c r="AC14" s="171">
        <v>0</v>
      </c>
      <c r="AD14" s="171">
        <v>0</v>
      </c>
      <c r="AE14" s="171">
        <v>0</v>
      </c>
      <c r="AF14" s="113"/>
    </row>
    <row r="15" spans="1:33" ht="21" customHeight="1" x14ac:dyDescent="0.3">
      <c r="A15" s="31"/>
      <c r="B15" s="113">
        <f t="shared" ref="B15:AF15" si="1">SUM(B10:B14)</f>
        <v>20.389911999999999</v>
      </c>
      <c r="C15" s="113">
        <f t="shared" si="1"/>
        <v>20.032000000000004</v>
      </c>
      <c r="D15" s="113">
        <f t="shared" si="1"/>
        <v>20.177</v>
      </c>
      <c r="E15" s="113">
        <f t="shared" si="1"/>
        <v>20.058</v>
      </c>
      <c r="F15" s="113">
        <f t="shared" si="1"/>
        <v>20.250000000000004</v>
      </c>
      <c r="G15" s="113">
        <f t="shared" si="1"/>
        <v>20.065999999999999</v>
      </c>
      <c r="H15" s="113">
        <f t="shared" si="1"/>
        <v>19.946000000000002</v>
      </c>
      <c r="I15" s="113">
        <f t="shared" si="1"/>
        <v>19.001999999999999</v>
      </c>
      <c r="J15" s="113">
        <f t="shared" si="1"/>
        <v>18.805000000000003</v>
      </c>
      <c r="K15" s="113">
        <f t="shared" si="1"/>
        <v>19.295999999999999</v>
      </c>
      <c r="L15" s="113">
        <f t="shared" si="1"/>
        <v>19.492000000000001</v>
      </c>
      <c r="M15" s="113">
        <f t="shared" si="1"/>
        <v>19.478999999999999</v>
      </c>
      <c r="N15" s="113">
        <f t="shared" si="1"/>
        <v>18.363999999999997</v>
      </c>
      <c r="O15" s="113">
        <f t="shared" si="1"/>
        <v>19.174000000000003</v>
      </c>
      <c r="P15" s="113">
        <f t="shared" si="1"/>
        <v>19.132499999999997</v>
      </c>
      <c r="Q15" s="113">
        <f t="shared" si="1"/>
        <v>19.312000000000001</v>
      </c>
      <c r="R15" s="113">
        <f t="shared" si="1"/>
        <v>18.933</v>
      </c>
      <c r="S15" s="113">
        <f t="shared" si="1"/>
        <v>18.582000000000004</v>
      </c>
      <c r="T15" s="113">
        <f t="shared" si="1"/>
        <v>18.988</v>
      </c>
      <c r="U15" s="113">
        <f t="shared" si="1"/>
        <v>19.141000000000002</v>
      </c>
      <c r="V15" s="113">
        <f t="shared" si="1"/>
        <v>19.101000000000003</v>
      </c>
      <c r="W15" s="113">
        <f t="shared" si="1"/>
        <v>20.173000000000002</v>
      </c>
      <c r="X15" s="113">
        <f t="shared" si="1"/>
        <v>19.093</v>
      </c>
      <c r="Y15" s="113">
        <f t="shared" si="1"/>
        <v>18.643999999999998</v>
      </c>
      <c r="Z15" s="113">
        <f t="shared" si="1"/>
        <v>18.678000000000001</v>
      </c>
      <c r="AA15" s="113">
        <f t="shared" si="1"/>
        <v>18.795000000000002</v>
      </c>
      <c r="AB15" s="113">
        <f t="shared" si="1"/>
        <v>18.614999999999998</v>
      </c>
      <c r="AC15" s="113">
        <f t="shared" si="1"/>
        <v>18.391999999999999</v>
      </c>
      <c r="AD15" s="113">
        <f t="shared" si="1"/>
        <v>18.355999999999998</v>
      </c>
      <c r="AE15" s="113">
        <f t="shared" si="1"/>
        <v>17.369999999999997</v>
      </c>
      <c r="AF15" s="113">
        <f t="shared" si="1"/>
        <v>0</v>
      </c>
    </row>
    <row r="16" spans="1:33" ht="21" customHeight="1" x14ac:dyDescent="0.3">
      <c r="A16" s="34" t="s">
        <v>40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113"/>
    </row>
    <row r="17" spans="1:33" ht="21" customHeight="1" x14ac:dyDescent="0.3">
      <c r="A17" s="35" t="s">
        <v>8</v>
      </c>
      <c r="B17" s="171">
        <v>17.57</v>
      </c>
      <c r="C17" s="171">
        <v>17.87</v>
      </c>
      <c r="D17" s="171">
        <v>16.66</v>
      </c>
      <c r="E17" s="171">
        <v>17.52</v>
      </c>
      <c r="F17" s="171">
        <v>17.55</v>
      </c>
      <c r="G17" s="171">
        <v>17.52</v>
      </c>
      <c r="H17" s="171">
        <v>17.55</v>
      </c>
      <c r="I17" s="171">
        <v>13.78</v>
      </c>
      <c r="J17" s="171">
        <v>16.39</v>
      </c>
      <c r="K17" s="171">
        <v>15.06</v>
      </c>
      <c r="L17" s="171">
        <v>15.81</v>
      </c>
      <c r="M17" s="171">
        <v>13.48</v>
      </c>
      <c r="N17" s="171">
        <v>15.02</v>
      </c>
      <c r="O17" s="171">
        <v>15.84</v>
      </c>
      <c r="P17" s="171">
        <v>14.8</v>
      </c>
      <c r="Q17" s="171">
        <v>14.23</v>
      </c>
      <c r="R17" s="171">
        <v>15.21</v>
      </c>
      <c r="S17" s="171">
        <v>14.97</v>
      </c>
      <c r="T17" s="171">
        <v>16.559999999999999</v>
      </c>
      <c r="U17" s="171">
        <v>15.15</v>
      </c>
      <c r="V17" s="171">
        <v>17.12</v>
      </c>
      <c r="W17" s="171">
        <v>15.25</v>
      </c>
      <c r="X17" s="171">
        <v>14.91</v>
      </c>
      <c r="Y17" s="171">
        <v>15.49</v>
      </c>
      <c r="Z17" s="171">
        <v>15.53</v>
      </c>
      <c r="AA17" s="171">
        <v>15.88</v>
      </c>
      <c r="AB17" s="171">
        <v>15.06</v>
      </c>
      <c r="AC17" s="171">
        <v>14.63</v>
      </c>
      <c r="AD17" s="171">
        <v>14.28</v>
      </c>
      <c r="AE17" s="171">
        <v>15.53</v>
      </c>
      <c r="AF17" s="113"/>
      <c r="AG17" s="89" t="s">
        <v>36</v>
      </c>
    </row>
    <row r="18" spans="1:33" ht="21" customHeight="1" x14ac:dyDescent="0.3">
      <c r="A18" s="41" t="s">
        <v>26</v>
      </c>
      <c r="B18" s="183">
        <v>0.22900000000000001</v>
      </c>
      <c r="C18" s="183">
        <v>0.29799999999999999</v>
      </c>
      <c r="D18" s="183">
        <v>0.4</v>
      </c>
      <c r="E18" s="171">
        <v>0</v>
      </c>
      <c r="F18" s="171">
        <v>0</v>
      </c>
      <c r="G18" s="171">
        <v>0</v>
      </c>
      <c r="H18" s="171">
        <v>0</v>
      </c>
      <c r="I18" s="171">
        <v>0</v>
      </c>
      <c r="J18" s="183">
        <v>0.23</v>
      </c>
      <c r="K18" s="183">
        <v>0.4</v>
      </c>
      <c r="L18" s="183">
        <v>0.4</v>
      </c>
      <c r="M18" s="183">
        <v>0.39</v>
      </c>
      <c r="N18" s="183">
        <v>0.39</v>
      </c>
      <c r="O18" s="183">
        <v>0.4</v>
      </c>
      <c r="P18" s="183">
        <v>0.4</v>
      </c>
      <c r="Q18" s="183">
        <v>0.39</v>
      </c>
      <c r="R18" s="183">
        <v>0.4</v>
      </c>
      <c r="S18" s="183">
        <v>0.20399999999999999</v>
      </c>
      <c r="T18" s="183">
        <v>0.17</v>
      </c>
      <c r="U18" s="183">
        <v>0.17</v>
      </c>
      <c r="V18" s="183">
        <v>0.17</v>
      </c>
      <c r="W18" s="183">
        <v>0.17</v>
      </c>
      <c r="X18" s="183">
        <v>0.17</v>
      </c>
      <c r="Y18" s="183">
        <v>0</v>
      </c>
      <c r="Z18" s="183">
        <v>0</v>
      </c>
      <c r="AA18" s="183">
        <v>0</v>
      </c>
      <c r="AB18" s="183">
        <v>0.23899999999999999</v>
      </c>
      <c r="AC18" s="183">
        <v>0.49</v>
      </c>
      <c r="AD18" s="183">
        <v>0.49</v>
      </c>
      <c r="AE18" s="183">
        <v>0.49</v>
      </c>
      <c r="AF18" s="113"/>
      <c r="AG18" s="114">
        <f>SUM(C18:AF18)</f>
        <v>6.8609999999999998</v>
      </c>
    </row>
    <row r="19" spans="1:33" ht="21" customHeight="1" x14ac:dyDescent="0.3">
      <c r="A19" s="35" t="s">
        <v>9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13"/>
    </row>
    <row r="20" spans="1:33" ht="21" customHeight="1" x14ac:dyDescent="0.3">
      <c r="A20" s="35" t="s">
        <v>23</v>
      </c>
      <c r="B20" s="171">
        <v>66</v>
      </c>
      <c r="C20" s="171">
        <v>74</v>
      </c>
      <c r="D20" s="171">
        <v>76</v>
      </c>
      <c r="E20" s="171">
        <v>67</v>
      </c>
      <c r="F20" s="171">
        <v>72</v>
      </c>
      <c r="G20" s="171" t="s">
        <v>41</v>
      </c>
      <c r="H20" s="171">
        <v>40</v>
      </c>
      <c r="I20" s="171">
        <v>65</v>
      </c>
      <c r="J20" s="171">
        <v>60</v>
      </c>
      <c r="K20" s="171">
        <v>54</v>
      </c>
      <c r="L20" s="171">
        <v>63</v>
      </c>
      <c r="M20" s="171">
        <v>57</v>
      </c>
      <c r="N20" s="171">
        <v>65</v>
      </c>
      <c r="O20" s="171">
        <v>71</v>
      </c>
      <c r="P20" s="171">
        <v>62</v>
      </c>
      <c r="Q20" s="171">
        <v>77</v>
      </c>
      <c r="R20" s="171">
        <v>65</v>
      </c>
      <c r="S20" s="171">
        <v>64</v>
      </c>
      <c r="T20" s="171">
        <v>62</v>
      </c>
      <c r="U20" s="171">
        <v>83</v>
      </c>
      <c r="V20" s="171">
        <v>63</v>
      </c>
      <c r="W20" s="171">
        <v>75</v>
      </c>
      <c r="X20" s="171">
        <v>66</v>
      </c>
      <c r="Y20" s="171">
        <v>67</v>
      </c>
      <c r="Z20" s="171">
        <v>68</v>
      </c>
      <c r="AA20" s="171">
        <v>80</v>
      </c>
      <c r="AB20" s="171">
        <v>77</v>
      </c>
      <c r="AC20" s="171">
        <v>100</v>
      </c>
      <c r="AD20" s="171">
        <v>88</v>
      </c>
      <c r="AE20" s="171">
        <v>85</v>
      </c>
      <c r="AF20" s="113"/>
    </row>
    <row r="21" spans="1:33" ht="21" customHeight="1" x14ac:dyDescent="0.3">
      <c r="A21" s="35" t="s">
        <v>22</v>
      </c>
      <c r="B21" s="171">
        <v>660</v>
      </c>
      <c r="C21" s="171">
        <v>835</v>
      </c>
      <c r="D21" s="171">
        <v>840</v>
      </c>
      <c r="E21" s="171">
        <v>705</v>
      </c>
      <c r="F21" s="171">
        <v>695</v>
      </c>
      <c r="G21" s="171"/>
      <c r="H21" s="171">
        <v>295</v>
      </c>
      <c r="I21" s="171">
        <v>240</v>
      </c>
      <c r="J21" s="171">
        <v>430</v>
      </c>
      <c r="K21" s="171">
        <v>340</v>
      </c>
      <c r="L21" s="171"/>
      <c r="M21" s="171"/>
      <c r="N21" s="171">
        <v>505</v>
      </c>
      <c r="O21" s="171"/>
      <c r="P21" s="171">
        <v>435</v>
      </c>
      <c r="Q21" s="171"/>
      <c r="R21" s="171"/>
      <c r="S21" s="171"/>
      <c r="T21" s="171"/>
      <c r="U21" s="171">
        <v>310</v>
      </c>
      <c r="V21" s="171"/>
      <c r="W21" s="171">
        <v>477</v>
      </c>
      <c r="X21" s="171"/>
      <c r="Y21" s="171"/>
      <c r="Z21" s="171"/>
      <c r="AA21" s="171"/>
      <c r="AB21" s="171">
        <v>520</v>
      </c>
      <c r="AC21" s="171"/>
      <c r="AD21" s="171">
        <v>358</v>
      </c>
      <c r="AE21" s="171"/>
      <c r="AF21" s="113"/>
    </row>
    <row r="22" spans="1:33" ht="21" customHeight="1" x14ac:dyDescent="0.3">
      <c r="A22" s="35" t="s">
        <v>24</v>
      </c>
      <c r="B22" s="171">
        <v>335</v>
      </c>
      <c r="C22" s="171">
        <v>340</v>
      </c>
      <c r="D22" s="171">
        <v>410</v>
      </c>
      <c r="E22" s="171">
        <v>355</v>
      </c>
      <c r="F22" s="171">
        <v>695</v>
      </c>
      <c r="G22" s="171"/>
      <c r="H22" s="171">
        <v>118</v>
      </c>
      <c r="I22" s="171">
        <v>93</v>
      </c>
      <c r="J22" s="171">
        <v>170</v>
      </c>
      <c r="K22" s="171">
        <v>150</v>
      </c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13"/>
    </row>
    <row r="23" spans="1:33" ht="21" customHeight="1" x14ac:dyDescent="0.3">
      <c r="A23" s="35" t="s">
        <v>25</v>
      </c>
      <c r="B23" s="171">
        <v>78</v>
      </c>
      <c r="C23" s="171">
        <v>72</v>
      </c>
      <c r="D23" s="171">
        <v>110</v>
      </c>
      <c r="E23" s="171">
        <v>90</v>
      </c>
      <c r="F23" s="171">
        <v>72</v>
      </c>
      <c r="G23" s="171"/>
      <c r="H23" s="171">
        <v>40</v>
      </c>
      <c r="I23" s="171">
        <v>62</v>
      </c>
      <c r="J23" s="171">
        <v>62</v>
      </c>
      <c r="K23" s="171">
        <v>56</v>
      </c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13"/>
      <c r="AG23" s="31"/>
    </row>
    <row r="24" spans="1:33" ht="21" customHeight="1" x14ac:dyDescent="0.3">
      <c r="A24" s="35" t="s">
        <v>17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13"/>
    </row>
    <row r="25" spans="1:33" ht="21" customHeight="1" x14ac:dyDescent="0.3">
      <c r="A25" s="35" t="s">
        <v>5</v>
      </c>
      <c r="B25" s="183">
        <v>0.66</v>
      </c>
      <c r="C25" s="183">
        <v>0.66</v>
      </c>
      <c r="D25" s="183">
        <v>0.66</v>
      </c>
      <c r="E25" s="183">
        <v>0.66</v>
      </c>
      <c r="F25" s="183">
        <v>0.66</v>
      </c>
      <c r="G25" s="171">
        <v>0.75</v>
      </c>
      <c r="H25" s="171">
        <v>0.75</v>
      </c>
      <c r="I25" s="171">
        <v>0.75</v>
      </c>
      <c r="J25" s="171">
        <v>0.75</v>
      </c>
      <c r="K25" s="171">
        <v>0.75</v>
      </c>
      <c r="L25" s="171">
        <v>0.77</v>
      </c>
      <c r="M25" s="171">
        <v>0.77</v>
      </c>
      <c r="N25" s="171">
        <v>0.77</v>
      </c>
      <c r="O25" s="171">
        <v>0.77</v>
      </c>
      <c r="P25" s="171">
        <v>0.77</v>
      </c>
      <c r="Q25" s="171">
        <v>0.77</v>
      </c>
      <c r="R25" s="171">
        <v>0.77</v>
      </c>
      <c r="S25" s="171">
        <v>0.77</v>
      </c>
      <c r="T25" s="171">
        <v>0.52</v>
      </c>
      <c r="U25" s="171">
        <v>0.52</v>
      </c>
      <c r="V25" s="171">
        <v>0.52</v>
      </c>
      <c r="W25" s="171">
        <v>0.52</v>
      </c>
      <c r="X25" s="171">
        <v>0.52</v>
      </c>
      <c r="Y25" s="171">
        <v>0.52</v>
      </c>
      <c r="Z25" s="171">
        <v>0.52</v>
      </c>
      <c r="AA25" s="171">
        <v>0.52</v>
      </c>
      <c r="AB25" s="171">
        <v>0.52</v>
      </c>
      <c r="AC25" s="171">
        <v>0.52</v>
      </c>
      <c r="AD25" s="171">
        <v>0.52</v>
      </c>
      <c r="AE25" s="171">
        <v>0.52</v>
      </c>
      <c r="AF25" s="113"/>
    </row>
    <row r="26" spans="1:33" ht="21" customHeight="1" x14ac:dyDescent="0.3">
      <c r="A26" s="35" t="s">
        <v>10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13"/>
    </row>
    <row r="27" spans="1:33" ht="21" customHeight="1" x14ac:dyDescent="0.3">
      <c r="A27" s="35" t="s">
        <v>7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13"/>
    </row>
    <row r="28" spans="1:33" ht="21" customHeight="1" x14ac:dyDescent="0.3">
      <c r="A28" s="31"/>
      <c r="B28" s="113">
        <f>SUM(B17+B18+B19+B24+B25+B26+B27)</f>
        <v>18.459</v>
      </c>
      <c r="C28" s="113">
        <f t="shared" ref="C28:AE28" si="2">SUM(C17+C18+C19+C24+C25+C26+C27)</f>
        <v>18.827999999999999</v>
      </c>
      <c r="D28" s="113">
        <f t="shared" si="2"/>
        <v>17.72</v>
      </c>
      <c r="E28" s="113">
        <f t="shared" si="2"/>
        <v>18.18</v>
      </c>
      <c r="F28" s="113">
        <f t="shared" si="2"/>
        <v>18.21</v>
      </c>
      <c r="G28" s="113">
        <f t="shared" si="2"/>
        <v>18.27</v>
      </c>
      <c r="H28" s="113">
        <f t="shared" si="2"/>
        <v>18.3</v>
      </c>
      <c r="I28" s="113">
        <f t="shared" si="2"/>
        <v>14.53</v>
      </c>
      <c r="J28" s="113">
        <f t="shared" si="2"/>
        <v>17.37</v>
      </c>
      <c r="K28" s="113">
        <f t="shared" si="2"/>
        <v>16.21</v>
      </c>
      <c r="L28" s="113">
        <f t="shared" si="2"/>
        <v>16.98</v>
      </c>
      <c r="M28" s="113">
        <f t="shared" si="2"/>
        <v>14.64</v>
      </c>
      <c r="N28" s="113">
        <f t="shared" si="2"/>
        <v>16.18</v>
      </c>
      <c r="O28" s="113">
        <f t="shared" si="2"/>
        <v>17.009999999999998</v>
      </c>
      <c r="P28" s="113">
        <f t="shared" si="2"/>
        <v>15.97</v>
      </c>
      <c r="Q28" s="113">
        <f t="shared" si="2"/>
        <v>15.39</v>
      </c>
      <c r="R28" s="113">
        <f t="shared" si="2"/>
        <v>16.380000000000003</v>
      </c>
      <c r="S28" s="113">
        <f t="shared" si="2"/>
        <v>15.944000000000001</v>
      </c>
      <c r="T28" s="113">
        <f t="shared" si="2"/>
        <v>17.25</v>
      </c>
      <c r="U28" s="113">
        <f t="shared" si="2"/>
        <v>15.84</v>
      </c>
      <c r="V28" s="113">
        <f t="shared" si="2"/>
        <v>17.810000000000002</v>
      </c>
      <c r="W28" s="113">
        <f t="shared" si="2"/>
        <v>15.94</v>
      </c>
      <c r="X28" s="113">
        <f t="shared" si="2"/>
        <v>15.6</v>
      </c>
      <c r="Y28" s="113">
        <f t="shared" si="2"/>
        <v>16.010000000000002</v>
      </c>
      <c r="Z28" s="113">
        <f t="shared" si="2"/>
        <v>16.05</v>
      </c>
      <c r="AA28" s="113">
        <f t="shared" si="2"/>
        <v>16.400000000000002</v>
      </c>
      <c r="AB28" s="113">
        <f t="shared" si="2"/>
        <v>15.819000000000001</v>
      </c>
      <c r="AC28" s="113">
        <f t="shared" si="2"/>
        <v>15.64</v>
      </c>
      <c r="AD28" s="113">
        <f t="shared" si="2"/>
        <v>15.29</v>
      </c>
      <c r="AE28" s="113">
        <f t="shared" si="2"/>
        <v>16.54</v>
      </c>
      <c r="AF28" s="113">
        <f>AVERAGE(B28:AE28)</f>
        <v>16.625333333333334</v>
      </c>
      <c r="AG28" s="33"/>
    </row>
    <row r="29" spans="1:33" ht="21" customHeight="1" x14ac:dyDescent="0.3">
      <c r="A29" s="32" t="s">
        <v>11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113"/>
      <c r="AG29" s="33" t="s">
        <v>37</v>
      </c>
    </row>
    <row r="30" spans="1:33" ht="21" customHeight="1" x14ac:dyDescent="0.3">
      <c r="A30" s="31" t="s">
        <v>12</v>
      </c>
      <c r="B30" s="140">
        <v>2.2749999999999999</v>
      </c>
      <c r="C30" s="140">
        <v>2.3079999999999998</v>
      </c>
      <c r="D30" s="140">
        <v>2.4279999999999999</v>
      </c>
      <c r="E30" s="140">
        <v>1.716</v>
      </c>
      <c r="F30" s="140">
        <v>2.6019999999999999</v>
      </c>
      <c r="G30" s="140">
        <v>1.9530000000000001</v>
      </c>
      <c r="H30" s="140">
        <v>1.9179999999999999</v>
      </c>
      <c r="I30" s="140">
        <v>1.325</v>
      </c>
      <c r="J30" s="140">
        <v>0</v>
      </c>
      <c r="K30" s="140">
        <v>2.3439999999999999</v>
      </c>
      <c r="L30" s="140">
        <v>1.3919999999999999</v>
      </c>
      <c r="M30" s="140">
        <v>2.4390000000000001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1.1539999999999999</v>
      </c>
      <c r="X30" s="140">
        <v>2.4220000000000002</v>
      </c>
      <c r="Y30" s="140">
        <v>2.3519999999999999</v>
      </c>
      <c r="Z30" s="140">
        <v>1.712</v>
      </c>
      <c r="AA30" s="140">
        <v>0</v>
      </c>
      <c r="AB30" s="140">
        <v>0</v>
      </c>
      <c r="AC30" s="140">
        <v>2.35</v>
      </c>
      <c r="AD30" s="140">
        <v>2.34</v>
      </c>
      <c r="AE30" s="140">
        <v>1.1140000000000001</v>
      </c>
      <c r="AF30" s="113"/>
      <c r="AG30" s="33" t="s">
        <v>34</v>
      </c>
    </row>
    <row r="31" spans="1:33" ht="21" customHeight="1" x14ac:dyDescent="0.3">
      <c r="A31" s="31" t="s">
        <v>27</v>
      </c>
      <c r="B31" s="140">
        <v>0</v>
      </c>
      <c r="C31" s="140">
        <v>0</v>
      </c>
      <c r="D31" s="140">
        <v>0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2.3650000000000002</v>
      </c>
      <c r="K31" s="140">
        <v>0</v>
      </c>
      <c r="L31" s="140">
        <v>0</v>
      </c>
      <c r="M31" s="140">
        <v>0</v>
      </c>
      <c r="N31" s="140">
        <v>2.512</v>
      </c>
      <c r="O31" s="140">
        <v>2.7309999999999999</v>
      </c>
      <c r="P31" s="140">
        <v>2.6924999999999999</v>
      </c>
      <c r="Q31" s="140">
        <v>2.6539999999999999</v>
      </c>
      <c r="R31" s="140">
        <v>2.4790000000000001</v>
      </c>
      <c r="S31" s="140">
        <v>1.59</v>
      </c>
      <c r="T31" s="140">
        <v>2.395</v>
      </c>
      <c r="U31" s="140">
        <v>2.302</v>
      </c>
      <c r="V31" s="140">
        <v>2.1930000000000001</v>
      </c>
      <c r="W31" s="140">
        <v>0</v>
      </c>
      <c r="X31" s="140">
        <v>0</v>
      </c>
      <c r="Y31" s="140">
        <v>0</v>
      </c>
      <c r="Z31" s="140">
        <v>0</v>
      </c>
      <c r="AA31" s="140">
        <v>2.3250000000000002</v>
      </c>
      <c r="AB31" s="140">
        <v>1.5820000000000001</v>
      </c>
      <c r="AC31" s="140">
        <v>0</v>
      </c>
      <c r="AD31" s="140">
        <v>0</v>
      </c>
      <c r="AE31" s="140">
        <v>0</v>
      </c>
      <c r="AF31" s="113">
        <f>SUM(B31:AE31)</f>
        <v>27.820499999999999</v>
      </c>
      <c r="AG31" s="170">
        <v>-3.9666666666667538</v>
      </c>
    </row>
    <row r="32" spans="1:33" ht="21" customHeight="1" x14ac:dyDescent="0.3">
      <c r="A32" s="31" t="s">
        <v>4</v>
      </c>
      <c r="B32" s="140">
        <v>1.3217000000000001</v>
      </c>
      <c r="C32" s="140">
        <v>1.3038000000000001</v>
      </c>
      <c r="D32" s="140">
        <v>1.3365</v>
      </c>
      <c r="E32" s="140">
        <v>1.3924000000000001</v>
      </c>
      <c r="F32" s="140">
        <v>1.2427999999999999</v>
      </c>
      <c r="G32" s="140">
        <v>1.3412999999999999</v>
      </c>
      <c r="H32" s="140">
        <v>1.3097000000000001</v>
      </c>
      <c r="I32" s="140">
        <v>1.2955000000000001</v>
      </c>
      <c r="J32" s="140">
        <v>1.3231999999999999</v>
      </c>
      <c r="K32" s="140">
        <v>1.3524</v>
      </c>
      <c r="L32" s="140">
        <v>1.3223</v>
      </c>
      <c r="M32" s="140">
        <v>1.3153999999999999</v>
      </c>
      <c r="N32" s="140">
        <v>1.3157000000000001</v>
      </c>
      <c r="O32" s="140">
        <v>1.3059000000000001</v>
      </c>
      <c r="P32" s="140">
        <v>1.3178000000000001</v>
      </c>
      <c r="Q32" s="140">
        <v>1.4117</v>
      </c>
      <c r="R32" s="140">
        <v>1.2759</v>
      </c>
      <c r="S32" s="140">
        <v>1.3423</v>
      </c>
      <c r="T32" s="140">
        <v>1.3248</v>
      </c>
      <c r="U32" s="140">
        <v>1.3227</v>
      </c>
      <c r="V32" s="140">
        <v>1.1693</v>
      </c>
      <c r="W32" s="140">
        <v>1.325</v>
      </c>
      <c r="X32" s="140">
        <v>1.3369</v>
      </c>
      <c r="Y32" s="140">
        <v>1.3422000000000001</v>
      </c>
      <c r="Z32" s="140">
        <v>1.3280000000000001</v>
      </c>
      <c r="AA32" s="140">
        <v>1.3631</v>
      </c>
      <c r="AB32" s="140">
        <v>1.3412999999999999</v>
      </c>
      <c r="AC32" s="140">
        <v>1.3347</v>
      </c>
      <c r="AD32" s="140">
        <v>1.3348</v>
      </c>
      <c r="AE32" s="140">
        <v>1.3260000000000001</v>
      </c>
      <c r="AF32" s="113"/>
    </row>
    <row r="33" spans="1:32" ht="21" customHeight="1" x14ac:dyDescent="0.3">
      <c r="A33" s="31" t="s">
        <v>13</v>
      </c>
      <c r="B33" s="62">
        <v>0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113"/>
    </row>
    <row r="34" spans="1:32" ht="21" customHeight="1" x14ac:dyDescent="0.3">
      <c r="A34" s="31" t="s">
        <v>10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113"/>
    </row>
    <row r="35" spans="1:32" ht="21" customHeight="1" x14ac:dyDescent="0.3">
      <c r="A35" s="32"/>
      <c r="B35" s="113">
        <f t="shared" ref="B35:AE35" si="3">SUM(B30:B34)</f>
        <v>3.5967000000000002</v>
      </c>
      <c r="C35" s="113">
        <f t="shared" si="3"/>
        <v>3.6117999999999997</v>
      </c>
      <c r="D35" s="113">
        <f t="shared" si="3"/>
        <v>3.7645</v>
      </c>
      <c r="E35" s="113">
        <f t="shared" si="3"/>
        <v>3.1084000000000001</v>
      </c>
      <c r="F35" s="113">
        <f t="shared" si="3"/>
        <v>3.8447999999999998</v>
      </c>
      <c r="G35" s="113">
        <f t="shared" si="3"/>
        <v>3.2942999999999998</v>
      </c>
      <c r="H35" s="113">
        <f t="shared" si="3"/>
        <v>3.2277</v>
      </c>
      <c r="I35" s="113">
        <f t="shared" si="3"/>
        <v>2.6204999999999998</v>
      </c>
      <c r="J35" s="113">
        <f t="shared" si="3"/>
        <v>3.6882000000000001</v>
      </c>
      <c r="K35" s="113">
        <f t="shared" si="3"/>
        <v>3.6963999999999997</v>
      </c>
      <c r="L35" s="113">
        <f t="shared" si="3"/>
        <v>2.7142999999999997</v>
      </c>
      <c r="M35" s="113">
        <f t="shared" si="3"/>
        <v>3.7544</v>
      </c>
      <c r="N35" s="113">
        <f t="shared" si="3"/>
        <v>3.8277000000000001</v>
      </c>
      <c r="O35" s="113">
        <f t="shared" si="3"/>
        <v>4.0369000000000002</v>
      </c>
      <c r="P35" s="113">
        <f t="shared" si="3"/>
        <v>4.0103</v>
      </c>
      <c r="Q35" s="113">
        <f t="shared" si="3"/>
        <v>4.0656999999999996</v>
      </c>
      <c r="R35" s="113">
        <f t="shared" si="3"/>
        <v>3.7549000000000001</v>
      </c>
      <c r="S35" s="113">
        <f t="shared" si="3"/>
        <v>2.9323000000000001</v>
      </c>
      <c r="T35" s="113">
        <f t="shared" si="3"/>
        <v>3.7198000000000002</v>
      </c>
      <c r="U35" s="113">
        <f t="shared" si="3"/>
        <v>3.6246999999999998</v>
      </c>
      <c r="V35" s="113">
        <f t="shared" si="3"/>
        <v>3.3623000000000003</v>
      </c>
      <c r="W35" s="113">
        <f t="shared" si="3"/>
        <v>2.4790000000000001</v>
      </c>
      <c r="X35" s="113">
        <f t="shared" si="3"/>
        <v>3.7589000000000001</v>
      </c>
      <c r="Y35" s="113">
        <f t="shared" si="3"/>
        <v>3.6941999999999999</v>
      </c>
      <c r="Z35" s="113">
        <f t="shared" si="3"/>
        <v>3.04</v>
      </c>
      <c r="AA35" s="113">
        <f t="shared" si="3"/>
        <v>3.6881000000000004</v>
      </c>
      <c r="AB35" s="113">
        <f t="shared" si="3"/>
        <v>2.9233000000000002</v>
      </c>
      <c r="AC35" s="113">
        <f t="shared" si="3"/>
        <v>3.6847000000000003</v>
      </c>
      <c r="AD35" s="113">
        <f t="shared" si="3"/>
        <v>3.6747999999999998</v>
      </c>
      <c r="AE35" s="113">
        <f t="shared" si="3"/>
        <v>2.4400000000000004</v>
      </c>
      <c r="AF35" s="113">
        <f>AVERAGE(B35:AE35)</f>
        <v>3.4546533333333338</v>
      </c>
    </row>
    <row r="36" spans="1:32" ht="21" customHeight="1" x14ac:dyDescent="0.3">
      <c r="A36" s="32" t="s">
        <v>30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113"/>
    </row>
    <row r="37" spans="1:32" ht="21" customHeight="1" x14ac:dyDescent="0.3">
      <c r="A37" s="31" t="s">
        <v>4</v>
      </c>
      <c r="B37" s="195">
        <v>0.5</v>
      </c>
      <c r="C37" s="195">
        <v>0.5</v>
      </c>
      <c r="D37" s="195">
        <v>0.4</v>
      </c>
      <c r="E37" s="195">
        <v>0.3</v>
      </c>
      <c r="F37" s="195">
        <v>0.3</v>
      </c>
      <c r="G37" s="195">
        <v>0.4</v>
      </c>
      <c r="H37" s="195">
        <v>0.5</v>
      </c>
      <c r="I37" s="195">
        <v>0.5</v>
      </c>
      <c r="J37" s="195">
        <v>0.5</v>
      </c>
      <c r="K37" s="195">
        <v>0.3</v>
      </c>
      <c r="L37" s="195">
        <v>0.3</v>
      </c>
      <c r="M37" s="195">
        <v>0.4</v>
      </c>
      <c r="N37" s="195">
        <v>0.4</v>
      </c>
      <c r="O37" s="195">
        <v>0.5</v>
      </c>
      <c r="P37" s="195">
        <v>0.5</v>
      </c>
      <c r="Q37" s="195">
        <v>0.4</v>
      </c>
      <c r="R37" s="195">
        <v>0.4</v>
      </c>
      <c r="S37" s="195">
        <v>0.3</v>
      </c>
      <c r="T37" s="195">
        <v>0.4</v>
      </c>
      <c r="U37" s="195">
        <v>0.5</v>
      </c>
      <c r="V37" s="195">
        <v>0.4</v>
      </c>
      <c r="W37" s="195">
        <v>0.4</v>
      </c>
      <c r="X37" s="195">
        <v>0.4</v>
      </c>
      <c r="Y37" s="195">
        <v>0.5</v>
      </c>
      <c r="Z37" s="195">
        <v>0.3</v>
      </c>
      <c r="AA37" s="195">
        <v>0.5</v>
      </c>
      <c r="AB37" s="195">
        <v>0.3</v>
      </c>
      <c r="AC37" s="195">
        <v>0.5</v>
      </c>
      <c r="AD37" s="195">
        <v>0.4</v>
      </c>
      <c r="AE37" s="195">
        <v>0.4</v>
      </c>
      <c r="AF37" s="113">
        <f>AVERAGE(B37:AE37)</f>
        <v>0.41333333333333344</v>
      </c>
    </row>
    <row r="38" spans="1:32" ht="21" customHeight="1" x14ac:dyDescent="0.3">
      <c r="A38" s="31" t="s">
        <v>15</v>
      </c>
      <c r="B38" s="159">
        <f t="shared" ref="B38:AE38" si="4">B8+B15+B28+B35+B37</f>
        <v>61.267267750000002</v>
      </c>
      <c r="C38" s="159">
        <f t="shared" si="4"/>
        <v>59.285566500000002</v>
      </c>
      <c r="D38" s="159">
        <f t="shared" si="4"/>
        <v>59.469688249999997</v>
      </c>
      <c r="E38" s="159">
        <f t="shared" si="4"/>
        <v>58.863162750000001</v>
      </c>
      <c r="F38" s="159">
        <f t="shared" si="4"/>
        <v>60.193647999999996</v>
      </c>
      <c r="G38" s="159">
        <f t="shared" si="4"/>
        <v>58.524180000000001</v>
      </c>
      <c r="H38" s="159">
        <f t="shared" si="4"/>
        <v>58.008421999999996</v>
      </c>
      <c r="I38" s="159">
        <f t="shared" si="4"/>
        <v>52.409925749999999</v>
      </c>
      <c r="J38" s="159">
        <f t="shared" si="4"/>
        <v>56.482429500000016</v>
      </c>
      <c r="K38" s="159">
        <f t="shared" si="4"/>
        <v>55.855323499999997</v>
      </c>
      <c r="L38" s="159">
        <f t="shared" si="4"/>
        <v>55.989626250000008</v>
      </c>
      <c r="M38" s="159">
        <f t="shared" si="4"/>
        <v>54.464342249999994</v>
      </c>
      <c r="N38" s="159">
        <f t="shared" si="4"/>
        <v>55.206050249999997</v>
      </c>
      <c r="O38" s="159">
        <f t="shared" si="4"/>
        <v>54.597589500000005</v>
      </c>
      <c r="P38" s="159">
        <f t="shared" si="4"/>
        <v>58.386608999999993</v>
      </c>
      <c r="Q38" s="159">
        <f t="shared" si="4"/>
        <v>55.898713999999998</v>
      </c>
      <c r="R38" s="159">
        <f t="shared" si="4"/>
        <v>54.982529500000005</v>
      </c>
      <c r="S38" s="159">
        <f t="shared" si="4"/>
        <v>53.794087000000005</v>
      </c>
      <c r="T38" s="159">
        <f t="shared" si="4"/>
        <v>57.573574499999992</v>
      </c>
      <c r="U38" s="159">
        <f t="shared" si="4"/>
        <v>55.663621249999998</v>
      </c>
      <c r="V38" s="159">
        <f t="shared" si="4"/>
        <v>55.519668250000002</v>
      </c>
      <c r="W38" s="159">
        <f t="shared" si="4"/>
        <v>55.800317749999998</v>
      </c>
      <c r="X38" s="159">
        <f t="shared" si="4"/>
        <v>54.960623499999997</v>
      </c>
      <c r="Y38" s="159">
        <f t="shared" si="4"/>
        <v>54.975666750000009</v>
      </c>
      <c r="Z38" s="159">
        <f t="shared" si="4"/>
        <v>52.852345749999991</v>
      </c>
      <c r="AA38" s="159">
        <f t="shared" si="4"/>
        <v>55.421025250000007</v>
      </c>
      <c r="AB38" s="159">
        <f t="shared" si="4"/>
        <v>52.379372749999995</v>
      </c>
      <c r="AC38" s="159">
        <f t="shared" si="4"/>
        <v>55.246442249999994</v>
      </c>
      <c r="AD38" s="159">
        <f t="shared" si="4"/>
        <v>53.102600999999993</v>
      </c>
      <c r="AE38" s="159">
        <f t="shared" si="4"/>
        <v>52.687499999999993</v>
      </c>
      <c r="AF38" s="113"/>
    </row>
    <row r="39" spans="1:32" ht="21" customHeight="1" x14ac:dyDescent="0.3">
      <c r="A39" s="31" t="s">
        <v>16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113"/>
    </row>
    <row r="40" spans="1:32" ht="21" customHeight="1" x14ac:dyDescent="0.3">
      <c r="A40" s="32" t="s">
        <v>20</v>
      </c>
      <c r="B40" s="113">
        <f t="shared" ref="B40:AE40" si="5">B38-B39</f>
        <v>61.267267750000002</v>
      </c>
      <c r="C40" s="113">
        <f t="shared" si="5"/>
        <v>59.285566500000002</v>
      </c>
      <c r="D40" s="113">
        <f t="shared" si="5"/>
        <v>59.469688249999997</v>
      </c>
      <c r="E40" s="113">
        <f t="shared" si="5"/>
        <v>58.863162750000001</v>
      </c>
      <c r="F40" s="113">
        <f t="shared" si="5"/>
        <v>60.193647999999996</v>
      </c>
      <c r="G40" s="113">
        <f t="shared" si="5"/>
        <v>58.524180000000001</v>
      </c>
      <c r="H40" s="113">
        <f t="shared" si="5"/>
        <v>58.008421999999996</v>
      </c>
      <c r="I40" s="113">
        <f t="shared" si="5"/>
        <v>52.409925749999999</v>
      </c>
      <c r="J40" s="113">
        <f t="shared" si="5"/>
        <v>56.482429500000016</v>
      </c>
      <c r="K40" s="113">
        <f t="shared" si="5"/>
        <v>55.855323499999997</v>
      </c>
      <c r="L40" s="113">
        <f t="shared" si="5"/>
        <v>55.989626250000008</v>
      </c>
      <c r="M40" s="113">
        <f t="shared" si="5"/>
        <v>54.464342249999994</v>
      </c>
      <c r="N40" s="113">
        <f t="shared" si="5"/>
        <v>55.206050249999997</v>
      </c>
      <c r="O40" s="113">
        <f t="shared" si="5"/>
        <v>54.597589500000005</v>
      </c>
      <c r="P40" s="113">
        <f t="shared" si="5"/>
        <v>58.386608999999993</v>
      </c>
      <c r="Q40" s="113">
        <f t="shared" si="5"/>
        <v>55.898713999999998</v>
      </c>
      <c r="R40" s="113">
        <f t="shared" si="5"/>
        <v>54.982529500000005</v>
      </c>
      <c r="S40" s="113">
        <f t="shared" si="5"/>
        <v>53.794087000000005</v>
      </c>
      <c r="T40" s="113">
        <f t="shared" si="5"/>
        <v>57.573574499999992</v>
      </c>
      <c r="U40" s="113">
        <f t="shared" si="5"/>
        <v>55.663621249999998</v>
      </c>
      <c r="V40" s="113">
        <f t="shared" si="5"/>
        <v>55.519668250000002</v>
      </c>
      <c r="W40" s="113">
        <f t="shared" si="5"/>
        <v>55.800317749999998</v>
      </c>
      <c r="X40" s="113">
        <f t="shared" si="5"/>
        <v>54.960623499999997</v>
      </c>
      <c r="Y40" s="113">
        <f t="shared" si="5"/>
        <v>54.975666750000009</v>
      </c>
      <c r="Z40" s="113">
        <f t="shared" si="5"/>
        <v>52.852345749999991</v>
      </c>
      <c r="AA40" s="113">
        <f t="shared" si="5"/>
        <v>55.421025250000007</v>
      </c>
      <c r="AB40" s="113">
        <f t="shared" si="5"/>
        <v>52.379372749999995</v>
      </c>
      <c r="AC40" s="113">
        <f t="shared" si="5"/>
        <v>55.246442249999994</v>
      </c>
      <c r="AD40" s="113">
        <f t="shared" si="5"/>
        <v>53.102600999999993</v>
      </c>
      <c r="AE40" s="113">
        <f t="shared" si="5"/>
        <v>52.687499999999993</v>
      </c>
      <c r="AF40" s="113">
        <f>AVERAGE(B40:AE40)</f>
        <v>55.995397358333328</v>
      </c>
    </row>
    <row r="41" spans="1:32" ht="20.25" customHeight="1" x14ac:dyDescent="0.35">
      <c r="A41" s="32"/>
      <c r="B41" s="42"/>
      <c r="C41" s="41"/>
      <c r="D41" s="41"/>
      <c r="E41" s="41"/>
      <c r="F41" s="41"/>
      <c r="G41" s="41"/>
      <c r="H41" s="41"/>
      <c r="I41" s="42"/>
      <c r="J41" s="42"/>
      <c r="K41" s="42"/>
      <c r="L41" s="42"/>
      <c r="M41" s="42"/>
      <c r="N41" s="42"/>
      <c r="O41" s="42"/>
      <c r="P41" s="42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0"/>
    </row>
    <row r="42" spans="1:32" ht="20.25" customHeight="1" x14ac:dyDescent="0.35">
      <c r="A42" s="31" t="s">
        <v>32</v>
      </c>
      <c r="B42" s="35"/>
      <c r="C42" s="35"/>
      <c r="D42" s="35"/>
      <c r="E42" s="35"/>
      <c r="F42" s="35"/>
      <c r="G42" s="35"/>
      <c r="H42" s="35"/>
      <c r="I42" s="44"/>
      <c r="J42" s="44"/>
      <c r="K42" s="44"/>
      <c r="L42" s="44"/>
      <c r="M42" s="44"/>
      <c r="N42" s="44"/>
      <c r="O42" s="44"/>
      <c r="P42" s="44"/>
      <c r="Q42" s="41"/>
      <c r="R42" s="41"/>
      <c r="S42" s="35"/>
      <c r="T42" s="35"/>
      <c r="U42" s="35"/>
      <c r="V42" s="35"/>
      <c r="W42" s="35"/>
      <c r="X42" s="35"/>
      <c r="Y42" s="35"/>
      <c r="Z42" s="44"/>
      <c r="AA42" s="44"/>
      <c r="AB42" s="44"/>
      <c r="AC42" s="44"/>
      <c r="AD42" s="44"/>
      <c r="AE42" s="44"/>
      <c r="AF42" s="46"/>
    </row>
    <row r="43" spans="1:32" ht="20.25" customHeight="1" x14ac:dyDescent="0.35">
      <c r="A43" s="49" t="s">
        <v>33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0"/>
    </row>
  </sheetData>
  <phoneticPr fontId="0" type="noConversion"/>
  <pageMargins left="0.46" right="0.53" top="0.66" bottom="1" header="0.5" footer="0.5"/>
  <pageSetup scale="3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Jan 2022</vt:lpstr>
      <vt:lpstr>Feb 2022</vt:lpstr>
      <vt:lpstr>Mar 2022</vt:lpstr>
      <vt:lpstr>Apr 2022</vt:lpstr>
      <vt:lpstr>May 2022</vt:lpstr>
      <vt:lpstr>Jun 2022</vt:lpstr>
      <vt:lpstr>Jul 2022</vt:lpstr>
      <vt:lpstr>Aug 2022</vt:lpstr>
      <vt:lpstr>Sep 2022</vt:lpstr>
      <vt:lpstr>Oct 2022</vt:lpstr>
      <vt:lpstr>Nov 2022</vt:lpstr>
      <vt:lpstr>Dec 2022</vt:lpstr>
      <vt:lpstr>'Apr 2022'!Print_Area</vt:lpstr>
      <vt:lpstr>'Dec 2022'!Print_Area</vt:lpstr>
      <vt:lpstr>'Feb 2022'!Print_Area</vt:lpstr>
      <vt:lpstr>'Jan 2022'!Print_Area</vt:lpstr>
      <vt:lpstr>'Mar 2022'!Print_Area</vt:lpstr>
      <vt:lpstr>'May 2022'!Print_Area</vt:lpstr>
      <vt:lpstr>'Nov 2022'!Print_Area</vt:lpstr>
      <vt:lpstr>'Oct 2022'!Print_Area</vt:lpstr>
      <vt:lpstr>'Sep 2022'!Print_Area</vt:lpstr>
    </vt:vector>
  </TitlesOfParts>
  <Company>WRA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Kauffman</dc:creator>
  <cp:lastModifiedBy>jerry</cp:lastModifiedBy>
  <cp:lastPrinted>2012-11-13T16:20:42Z</cp:lastPrinted>
  <dcterms:created xsi:type="dcterms:W3CDTF">1999-06-29T22:26:58Z</dcterms:created>
  <dcterms:modified xsi:type="dcterms:W3CDTF">2022-12-01T23:24:24Z</dcterms:modified>
</cp:coreProperties>
</file>